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3" activeTab="0"/>
  </bookViews>
  <sheets>
    <sheet name="Grupp I ja II" sheetId="1" r:id="rId1"/>
    <sheet name="Grupp III ja 4." sheetId="2" r:id="rId2"/>
  </sheets>
  <definedNames>
    <definedName name="__Anonymous_Sheet_DB__1">'Grupp I ja II'!$B$10:$S$26</definedName>
    <definedName name="__Anonymous_Sheet_DB__1_1">'Grupp I ja II'!$A$10:$S$26</definedName>
    <definedName name="__Anonymous_Sheet_DB__1_2">'Grupp I ja II'!$C$37:$S$54</definedName>
    <definedName name="__Anonymous_Sheet_DB__2">'Grupp III ja 4.'!$B$8:$S$12</definedName>
  </definedNames>
  <calcPr fullCalcOnLoad="1"/>
</workbook>
</file>

<file path=xl/sharedStrings.xml><?xml version="1.0" encoding="utf-8"?>
<sst xmlns="http://schemas.openxmlformats.org/spreadsheetml/2006/main" count="279" uniqueCount="129">
  <si>
    <t>TARTU LINNA MV TÕSTMISES 2014</t>
  </si>
  <si>
    <t>20.09.2014 A Le Coq</t>
  </si>
  <si>
    <t>I Grupp 10 sportlast</t>
  </si>
  <si>
    <t>Võistleja</t>
  </si>
  <si>
    <t>Võistluse käik</t>
  </si>
  <si>
    <t>Saavutatud tulemused</t>
  </si>
  <si>
    <t>Lot</t>
  </si>
  <si>
    <t>Jrk nr</t>
  </si>
  <si>
    <t>Nimi</t>
  </si>
  <si>
    <t>Sünd</t>
  </si>
  <si>
    <t>Klubi</t>
  </si>
  <si>
    <t>Kehakaal</t>
  </si>
  <si>
    <t>Kategooria</t>
  </si>
  <si>
    <t>Koefitsient</t>
  </si>
  <si>
    <t xml:space="preserve">         Rebimine</t>
  </si>
  <si>
    <t xml:space="preserve">      Tõukamine</t>
  </si>
  <si>
    <t xml:space="preserve">  Rebimine</t>
  </si>
  <si>
    <t xml:space="preserve">  Tõukamine</t>
  </si>
  <si>
    <t xml:space="preserve">   Summa</t>
  </si>
  <si>
    <t>Koht</t>
  </si>
  <si>
    <t>Punktid</t>
  </si>
  <si>
    <t>Deily Freitak</t>
  </si>
  <si>
    <t>CrossFit Tartu</t>
  </si>
  <si>
    <t>absoluut</t>
  </si>
  <si>
    <t>48x</t>
  </si>
  <si>
    <t>65x</t>
  </si>
  <si>
    <t>Rebeka Koha</t>
  </si>
  <si>
    <t>Ventspils</t>
  </si>
  <si>
    <t>Triin Põdersoo</t>
  </si>
  <si>
    <t>Jõud Junior</t>
  </si>
  <si>
    <t>83x</t>
  </si>
  <si>
    <t>105x</t>
  </si>
  <si>
    <t>Aimar Kiivits</t>
  </si>
  <si>
    <t>Mäksa</t>
  </si>
  <si>
    <t>-35 kg</t>
  </si>
  <si>
    <t>12x</t>
  </si>
  <si>
    <t>19x</t>
  </si>
  <si>
    <t>Daniil Masjukov</t>
  </si>
  <si>
    <t>-40 kg</t>
  </si>
  <si>
    <t>37x</t>
  </si>
  <si>
    <t>45x</t>
  </si>
  <si>
    <t>Alexander Moisejenko</t>
  </si>
  <si>
    <t>-45 kg</t>
  </si>
  <si>
    <t>Kert Jõesaar</t>
  </si>
  <si>
    <t>22x</t>
  </si>
  <si>
    <t>29x</t>
  </si>
  <si>
    <t>Artjoms Griscenko</t>
  </si>
  <si>
    <t>-56 kg</t>
  </si>
  <si>
    <t>Elmars Koleda</t>
  </si>
  <si>
    <t>Daugavpils</t>
  </si>
  <si>
    <t>Vadim Aleinikov</t>
  </si>
  <si>
    <t>Valgevene</t>
  </si>
  <si>
    <t>90x</t>
  </si>
  <si>
    <t>Võistluse direktor:</t>
  </si>
  <si>
    <t>Igor Baškirov</t>
  </si>
  <si>
    <t>Kohtunikud:</t>
  </si>
  <si>
    <t>Valter Kook</t>
  </si>
  <si>
    <t>Sekretär:</t>
  </si>
  <si>
    <t>Jaanus Hiiemäe</t>
  </si>
  <si>
    <t>Taimu Viir</t>
  </si>
  <si>
    <t>Žürii:</t>
  </si>
  <si>
    <t>Lydon Mürgimäe</t>
  </si>
  <si>
    <t>II Grupp 13 sportlast</t>
  </si>
  <si>
    <t>Aleksandr Fomkin</t>
  </si>
  <si>
    <t>-62 kg</t>
  </si>
  <si>
    <t>Anton Ostrouhov</t>
  </si>
  <si>
    <t>Indever</t>
  </si>
  <si>
    <t>72x</t>
  </si>
  <si>
    <t>Ilja Altengof</t>
  </si>
  <si>
    <t>95x</t>
  </si>
  <si>
    <t>Märt Laus</t>
  </si>
  <si>
    <t>-69 kg</t>
  </si>
  <si>
    <t>Martin Kaljuorg</t>
  </si>
  <si>
    <t>Jaan Korobov</t>
  </si>
  <si>
    <t>77x</t>
  </si>
  <si>
    <t>Ritvars Suharevs</t>
  </si>
  <si>
    <t>155x</t>
  </si>
  <si>
    <t>Arturs Vasiljonoks</t>
  </si>
  <si>
    <t>Dmitri Zenin</t>
  </si>
  <si>
    <t>100x</t>
  </si>
  <si>
    <t>Nikita Klevtsov</t>
  </si>
  <si>
    <t>-77 kg</t>
  </si>
  <si>
    <t>Sander Savik</t>
  </si>
  <si>
    <t>Oleg Gusar</t>
  </si>
  <si>
    <t>Pihkva</t>
  </si>
  <si>
    <t>75x</t>
  </si>
  <si>
    <t>Robert Põldoja</t>
  </si>
  <si>
    <t>68x</t>
  </si>
  <si>
    <t>Indrek Koppel</t>
  </si>
  <si>
    <t>III Grupp 10 sportlast</t>
  </si>
  <si>
    <t>Jurijs Vasiljevs</t>
  </si>
  <si>
    <t>-85 kg</t>
  </si>
  <si>
    <t>Denis Kuzmin</t>
  </si>
  <si>
    <t>x</t>
  </si>
  <si>
    <t>Aleksandr Matisenets</t>
  </si>
  <si>
    <t>85x</t>
  </si>
  <si>
    <t>Farid Volkov</t>
  </si>
  <si>
    <t>110x</t>
  </si>
  <si>
    <t>Martin Lind</t>
  </si>
  <si>
    <t xml:space="preserve">Jõud  </t>
  </si>
  <si>
    <t>-94 kg</t>
  </si>
  <si>
    <t>106x</t>
  </si>
  <si>
    <t>134x</t>
  </si>
  <si>
    <t>Kert Ustav</t>
  </si>
  <si>
    <t>130x</t>
  </si>
  <si>
    <t>165x</t>
  </si>
  <si>
    <t>Vadims Kozevnikovs</t>
  </si>
  <si>
    <t>Maksim Porohov</t>
  </si>
  <si>
    <t>Sankt-Peterb.</t>
  </si>
  <si>
    <t>Stanislav Ivanov</t>
  </si>
  <si>
    <t>70x</t>
  </si>
  <si>
    <t>Konstantin Kurovski</t>
  </si>
  <si>
    <t>115x</t>
  </si>
  <si>
    <t>Sergei Reiman</t>
  </si>
  <si>
    <t>4. Grupp 5 sportlast</t>
  </si>
  <si>
    <t>Oleg Zmurik</t>
  </si>
  <si>
    <t>Jõud  Junior</t>
  </si>
  <si>
    <t>-105 kg</t>
  </si>
  <si>
    <t>Andres Viksi</t>
  </si>
  <si>
    <t>150x</t>
  </si>
  <si>
    <t>185x</t>
  </si>
  <si>
    <t>Nikita Ivanovs</t>
  </si>
  <si>
    <t>Riho Kägo</t>
  </si>
  <si>
    <t>+105 kg</t>
  </si>
  <si>
    <t>160x</t>
  </si>
  <si>
    <t>180x</t>
  </si>
  <si>
    <t>Raido Pärl</t>
  </si>
  <si>
    <t>114x</t>
  </si>
  <si>
    <t>135x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</si>
</sst>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000"/>
    <numFmt numFmtId="166" formatCode="DD/MM/YYYY"/>
    <numFmt numFmtId="167" formatCode="0.00"/>
    <numFmt numFmtId="168" formatCode="0.0"/>
    <numFmt numFmtId="169" formatCode="0.000"/>
  </numFmts>
  <fonts count="8">
    <font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66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5" fontId="4" fillId="0" borderId="0" xfId="0" applyNumberFormat="1" applyFont="1" applyAlignment="1">
      <alignment/>
    </xf>
    <xf numFmtId="166" fontId="4" fillId="0" borderId="0" xfId="0" applyNumberFormat="1" applyFont="1" applyBorder="1" applyAlignment="1">
      <alignment horizontal="center"/>
    </xf>
    <xf numFmtId="164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164" fontId="0" fillId="0" borderId="0" xfId="0" applyFill="1" applyAlignment="1">
      <alignment horizontal="center"/>
    </xf>
    <xf numFmtId="164" fontId="5" fillId="2" borderId="0" xfId="0" applyFont="1" applyFill="1" applyAlignment="1">
      <alignment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6" fillId="0" borderId="7" xfId="0" applyFont="1" applyBorder="1" applyAlignment="1">
      <alignment horizontal="center" vertical="center"/>
    </xf>
    <xf numFmtId="164" fontId="6" fillId="0" borderId="8" xfId="0" applyFont="1" applyBorder="1" applyAlignment="1">
      <alignment horizontal="center" vertical="center"/>
    </xf>
    <xf numFmtId="164" fontId="0" fillId="0" borderId="9" xfId="0" applyBorder="1" applyAlignment="1">
      <alignment/>
    </xf>
    <xf numFmtId="164" fontId="0" fillId="3" borderId="9" xfId="0" applyFill="1" applyBorder="1" applyAlignment="1">
      <alignment/>
    </xf>
    <xf numFmtId="164" fontId="0" fillId="4" borderId="9" xfId="0" applyFont="1" applyFill="1" applyBorder="1" applyAlignment="1">
      <alignment/>
    </xf>
    <xf numFmtId="164" fontId="7" fillId="0" borderId="9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8" fontId="0" fillId="0" borderId="9" xfId="0" applyNumberFormat="1" applyFont="1" applyBorder="1" applyAlignment="1" applyProtection="1">
      <alignment horizontal="center"/>
      <protection locked="0"/>
    </xf>
    <xf numFmtId="169" fontId="0" fillId="0" borderId="9" xfId="0" applyNumberFormat="1" applyFont="1" applyBorder="1" applyAlignment="1">
      <alignment horizontal="center"/>
    </xf>
    <xf numFmtId="164" fontId="0" fillId="5" borderId="9" xfId="0" applyFill="1" applyBorder="1" applyAlignment="1">
      <alignment horizontal="center"/>
    </xf>
    <xf numFmtId="164" fontId="0" fillId="6" borderId="9" xfId="0" applyFont="1" applyFill="1" applyBorder="1" applyAlignment="1" applyProtection="1">
      <alignment horizontal="center"/>
      <protection locked="0"/>
    </xf>
    <xf numFmtId="164" fontId="0" fillId="5" borderId="9" xfId="0" applyFont="1" applyFill="1" applyBorder="1" applyAlignment="1">
      <alignment horizontal="center"/>
    </xf>
    <xf numFmtId="164" fontId="0" fillId="5" borderId="9" xfId="0" applyFont="1" applyFill="1" applyBorder="1" applyAlignment="1" applyProtection="1">
      <alignment horizontal="center"/>
      <protection locked="0"/>
    </xf>
    <xf numFmtId="164" fontId="0" fillId="0" borderId="9" xfId="0" applyFont="1" applyFill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4" fontId="0" fillId="6" borderId="9" xfId="0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4" fontId="0" fillId="4" borderId="9" xfId="0" applyFont="1" applyFill="1" applyBorder="1" applyAlignment="1" applyProtection="1">
      <alignment horizontal="center"/>
      <protection locked="0"/>
    </xf>
    <xf numFmtId="164" fontId="0" fillId="4" borderId="9" xfId="0" applyFont="1" applyFill="1" applyBorder="1" applyAlignment="1">
      <alignment horizontal="center"/>
    </xf>
    <xf numFmtId="164" fontId="0" fillId="0" borderId="9" xfId="0" applyFont="1" applyBorder="1" applyAlignment="1">
      <alignment/>
    </xf>
    <xf numFmtId="164" fontId="0" fillId="3" borderId="9" xfId="0" applyFill="1" applyBorder="1" applyAlignment="1">
      <alignment horizontal="right"/>
    </xf>
    <xf numFmtId="164" fontId="6" fillId="0" borderId="11" xfId="0" applyFont="1" applyBorder="1" applyAlignment="1">
      <alignment horizontal="center" vertical="center" wrapText="1"/>
    </xf>
    <xf numFmtId="164" fontId="6" fillId="3" borderId="9" xfId="0" applyFont="1" applyFill="1" applyBorder="1" applyAlignment="1">
      <alignment horizontal="center" vertical="center" wrapText="1"/>
    </xf>
    <xf numFmtId="164" fontId="7" fillId="0" borderId="9" xfId="0" applyFont="1" applyBorder="1" applyAlignment="1">
      <alignment/>
    </xf>
    <xf numFmtId="164" fontId="6" fillId="0" borderId="9" xfId="0" applyFont="1" applyBorder="1" applyAlignment="1">
      <alignment horizontal="center" vertical="center" wrapText="1"/>
    </xf>
    <xf numFmtId="164" fontId="6" fillId="3" borderId="11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8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/>
    </xf>
    <xf numFmtId="164" fontId="0" fillId="0" borderId="12" xfId="0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0" fillId="0" borderId="11" xfId="0" applyBorder="1" applyAlignment="1">
      <alignment/>
    </xf>
    <xf numFmtId="164" fontId="5" fillId="0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allaad 2" xfId="20"/>
    <cellStyle name="Normal 13" xfId="21"/>
    <cellStyle name="Normal 1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S57"/>
  <sheetViews>
    <sheetView tabSelected="1" zoomScale="115" zoomScaleNormal="115" workbookViewId="0" topLeftCell="A33">
      <selection activeCell="E41" sqref="E41"/>
    </sheetView>
  </sheetViews>
  <sheetFormatPr defaultColWidth="9.140625" defaultRowHeight="12.75"/>
  <cols>
    <col min="1" max="1" width="3.8515625" style="0" customWidth="1"/>
    <col min="2" max="2" width="4.00390625" style="0" customWidth="1"/>
    <col min="3" max="3" width="18.57421875" style="0" customWidth="1"/>
    <col min="4" max="4" width="6.421875" style="0" customWidth="1"/>
    <col min="5" max="5" width="12.8515625" style="0" customWidth="1"/>
    <col min="6" max="6" width="7.7109375" style="0" customWidth="1"/>
    <col min="7" max="8" width="8.421875" style="0" customWidth="1"/>
    <col min="9" max="14" width="6.7109375" style="0" customWidth="1"/>
    <col min="15" max="18" width="8.7109375" style="0" customWidth="1"/>
  </cols>
  <sheetData>
    <row r="4" spans="2:19" ht="18">
      <c r="B4" s="1"/>
      <c r="C4" s="1"/>
      <c r="D4" s="1"/>
      <c r="E4" s="2" t="s">
        <v>0</v>
      </c>
      <c r="F4" s="2"/>
      <c r="G4" s="2"/>
      <c r="H4" s="2"/>
      <c r="I4" s="2"/>
      <c r="J4" s="2"/>
      <c r="K4" s="2"/>
      <c r="L4" s="2"/>
      <c r="M4" s="2"/>
      <c r="N4" s="3"/>
      <c r="O4" s="3"/>
      <c r="P4" s="1"/>
      <c r="Q4" s="1"/>
      <c r="R4" s="1"/>
      <c r="S4" s="1"/>
    </row>
    <row r="5" spans="2:19" ht="15.75">
      <c r="B5" s="4"/>
      <c r="D5" s="5"/>
      <c r="E5" s="6" t="s">
        <v>1</v>
      </c>
      <c r="F5" s="6"/>
      <c r="G5" s="6"/>
      <c r="H5" s="6"/>
      <c r="I5" s="6"/>
      <c r="J5" s="6"/>
      <c r="K5" s="6"/>
      <c r="L5" s="6"/>
      <c r="M5" s="6"/>
      <c r="N5" s="7"/>
      <c r="O5" s="7"/>
      <c r="P5" s="7"/>
      <c r="Q5" s="7"/>
      <c r="R5" s="7"/>
      <c r="S5" s="8"/>
    </row>
    <row r="6" spans="2:19" ht="12.75">
      <c r="B6" s="9"/>
      <c r="C6" s="10" t="s">
        <v>2</v>
      </c>
      <c r="J6" s="11"/>
      <c r="K6" s="11"/>
      <c r="L6" s="11"/>
      <c r="M6" s="11"/>
      <c r="N6" s="11"/>
      <c r="O6" s="12"/>
      <c r="P6" s="13"/>
      <c r="Q6" s="13"/>
      <c r="R6" s="13"/>
      <c r="S6" s="13"/>
    </row>
    <row r="7" spans="1:19" ht="12.75" customHeight="1">
      <c r="A7" s="14" t="s">
        <v>3</v>
      </c>
      <c r="B7" s="14"/>
      <c r="C7" s="14"/>
      <c r="D7" s="14"/>
      <c r="E7" s="14"/>
      <c r="F7" s="14"/>
      <c r="G7" s="14"/>
      <c r="H7" s="14"/>
      <c r="I7" s="14" t="s">
        <v>4</v>
      </c>
      <c r="J7" s="14"/>
      <c r="K7" s="14"/>
      <c r="L7" s="14"/>
      <c r="M7" s="14"/>
      <c r="N7" s="14"/>
      <c r="O7" s="15" t="s">
        <v>5</v>
      </c>
      <c r="P7" s="15"/>
      <c r="Q7" s="15"/>
      <c r="R7" s="15"/>
      <c r="S7" s="15"/>
    </row>
    <row r="8" spans="1:19" ht="12.75" customHeight="1">
      <c r="A8" s="16" t="s">
        <v>6</v>
      </c>
      <c r="B8" s="16" t="s">
        <v>7</v>
      </c>
      <c r="C8" s="16" t="s">
        <v>8</v>
      </c>
      <c r="D8" s="16" t="s">
        <v>9</v>
      </c>
      <c r="E8" s="16" t="s">
        <v>10</v>
      </c>
      <c r="F8" s="17" t="s">
        <v>11</v>
      </c>
      <c r="G8" s="17" t="s">
        <v>12</v>
      </c>
      <c r="H8" s="18" t="s">
        <v>13</v>
      </c>
      <c r="I8" s="19" t="s">
        <v>14</v>
      </c>
      <c r="J8" s="19"/>
      <c r="K8" s="19"/>
      <c r="L8" s="19" t="s">
        <v>15</v>
      </c>
      <c r="M8" s="19"/>
      <c r="N8" s="19"/>
      <c r="O8" s="20" t="s">
        <v>16</v>
      </c>
      <c r="P8" s="21" t="s">
        <v>17</v>
      </c>
      <c r="Q8" s="22" t="s">
        <v>18</v>
      </c>
      <c r="R8" s="22" t="s">
        <v>19</v>
      </c>
      <c r="S8" s="23" t="s">
        <v>20</v>
      </c>
    </row>
    <row r="9" spans="1:19" ht="12.75">
      <c r="A9" s="16"/>
      <c r="B9" s="16"/>
      <c r="C9" s="16"/>
      <c r="D9" s="16"/>
      <c r="E9" s="16"/>
      <c r="F9" s="17"/>
      <c r="G9" s="17"/>
      <c r="H9" s="18"/>
      <c r="I9" s="24">
        <v>1</v>
      </c>
      <c r="J9" s="25">
        <v>2</v>
      </c>
      <c r="K9" s="26">
        <v>3</v>
      </c>
      <c r="L9" s="25">
        <v>1</v>
      </c>
      <c r="M9" s="25">
        <v>2</v>
      </c>
      <c r="N9" s="26">
        <v>3</v>
      </c>
      <c r="O9" s="20"/>
      <c r="P9" s="21"/>
      <c r="Q9" s="22"/>
      <c r="R9" s="22"/>
      <c r="S9" s="23"/>
    </row>
    <row r="10" spans="1:19" ht="14.25">
      <c r="A10" s="27"/>
      <c r="B10" s="28"/>
      <c r="C10" s="29" t="s">
        <v>21</v>
      </c>
      <c r="D10" s="30">
        <v>1992</v>
      </c>
      <c r="E10" s="31" t="s">
        <v>22</v>
      </c>
      <c r="F10" s="32">
        <v>72.5</v>
      </c>
      <c r="G10" s="32" t="s">
        <v>23</v>
      </c>
      <c r="H10" s="33">
        <f>POWER(10,(0.794358141*(LOG10(F10/174.393)*LOG10(F10/148.026))))</f>
        <v>1.2412769290777885</v>
      </c>
      <c r="I10" s="34">
        <v>45</v>
      </c>
      <c r="J10" s="35" t="s">
        <v>24</v>
      </c>
      <c r="K10" s="36">
        <v>48</v>
      </c>
      <c r="L10" s="34">
        <v>55</v>
      </c>
      <c r="M10" s="37">
        <v>60</v>
      </c>
      <c r="N10" s="35" t="s">
        <v>25</v>
      </c>
      <c r="O10" s="31">
        <f>MAX(I10:K10)</f>
        <v>48</v>
      </c>
      <c r="P10" s="31">
        <f>MAX(L10:N10)</f>
        <v>60</v>
      </c>
      <c r="Q10" s="36">
        <f>O10+P10</f>
        <v>108</v>
      </c>
      <c r="R10" s="38"/>
      <c r="S10" s="39">
        <f>Q10*H10</f>
        <v>134.05790834040116</v>
      </c>
    </row>
    <row r="11" spans="1:19" ht="12.75">
      <c r="A11" s="27"/>
      <c r="B11" s="28"/>
      <c r="C11" s="29" t="s">
        <v>26</v>
      </c>
      <c r="D11" s="30">
        <v>1998</v>
      </c>
      <c r="E11" s="31" t="s">
        <v>27</v>
      </c>
      <c r="F11" s="32">
        <v>52.3</v>
      </c>
      <c r="G11" s="32" t="s">
        <v>23</v>
      </c>
      <c r="H11" s="33">
        <f>POWER(10,(0.794358141*(LOG10(F11/174.393)*LOG10(F11/148.026))))</f>
        <v>1.5407242005154278</v>
      </c>
      <c r="I11" s="34">
        <v>70</v>
      </c>
      <c r="J11" s="37">
        <v>73</v>
      </c>
      <c r="K11" s="36">
        <v>75</v>
      </c>
      <c r="L11" s="34">
        <v>87</v>
      </c>
      <c r="M11" s="37">
        <v>90</v>
      </c>
      <c r="N11" s="37">
        <v>92</v>
      </c>
      <c r="O11" s="31">
        <f>MAX(I11:K11)</f>
        <v>75</v>
      </c>
      <c r="P11" s="31">
        <f>MAX(L11:N11)</f>
        <v>92</v>
      </c>
      <c r="Q11" s="36">
        <f>O11+P11</f>
        <v>167</v>
      </c>
      <c r="R11" s="38"/>
      <c r="S11" s="39">
        <f>Q11*H11</f>
        <v>257.30094148607645</v>
      </c>
    </row>
    <row r="12" spans="1:19" ht="12.75">
      <c r="A12" s="27"/>
      <c r="B12" s="28"/>
      <c r="C12" s="29" t="s">
        <v>28</v>
      </c>
      <c r="D12" s="30">
        <v>1990</v>
      </c>
      <c r="E12" s="31" t="s">
        <v>29</v>
      </c>
      <c r="F12" s="32">
        <v>78.8</v>
      </c>
      <c r="G12" s="32" t="s">
        <v>23</v>
      </c>
      <c r="H12" s="33">
        <f>POWER(10,(0.794358141*(LOG10(F12/174.393)*LOG10(F12/148.026))))</f>
        <v>1.1886109044414181</v>
      </c>
      <c r="I12" s="34">
        <v>77</v>
      </c>
      <c r="J12" s="37">
        <v>80</v>
      </c>
      <c r="K12" s="40" t="s">
        <v>30</v>
      </c>
      <c r="L12" s="34">
        <v>95</v>
      </c>
      <c r="M12" s="37">
        <v>100</v>
      </c>
      <c r="N12" s="35" t="s">
        <v>31</v>
      </c>
      <c r="O12" s="31">
        <f>MAX(I12:K12)</f>
        <v>80</v>
      </c>
      <c r="P12" s="31">
        <f>MAX(L12:N12)</f>
        <v>100</v>
      </c>
      <c r="Q12" s="36">
        <f>O12+P12</f>
        <v>180</v>
      </c>
      <c r="R12" s="38"/>
      <c r="S12" s="39">
        <f>Q12*H12</f>
        <v>213.94996279945528</v>
      </c>
    </row>
    <row r="13" spans="1:19" ht="12.75">
      <c r="A13" s="27"/>
      <c r="B13" s="28"/>
      <c r="C13" s="29"/>
      <c r="D13" s="30"/>
      <c r="E13" s="31"/>
      <c r="F13" s="32"/>
      <c r="G13" s="32"/>
      <c r="H13" s="33"/>
      <c r="I13" s="41"/>
      <c r="J13" s="42"/>
      <c r="K13" s="43"/>
      <c r="L13" s="41"/>
      <c r="M13" s="42"/>
      <c r="N13" s="42"/>
      <c r="O13" s="31"/>
      <c r="P13" s="31"/>
      <c r="Q13" s="36"/>
      <c r="R13" s="38"/>
      <c r="S13" s="39"/>
    </row>
    <row r="14" spans="1:19" ht="12.75">
      <c r="A14" s="27"/>
      <c r="B14" s="28"/>
      <c r="C14" s="29" t="s">
        <v>32</v>
      </c>
      <c r="D14" s="30">
        <v>2005</v>
      </c>
      <c r="E14" s="31" t="s">
        <v>33</v>
      </c>
      <c r="F14" s="32">
        <v>34.9</v>
      </c>
      <c r="G14" s="32" t="s">
        <v>34</v>
      </c>
      <c r="H14" s="33">
        <f>POWER(10,(0.794358141*(LOG10(F14/174.393)*LOG10(F14/174.393))))</f>
        <v>2.442278127384248</v>
      </c>
      <c r="I14" s="40" t="s">
        <v>35</v>
      </c>
      <c r="J14" s="37">
        <v>12</v>
      </c>
      <c r="K14" s="36">
        <v>14</v>
      </c>
      <c r="L14" s="34">
        <v>16</v>
      </c>
      <c r="M14" s="37">
        <v>18</v>
      </c>
      <c r="N14" s="35" t="s">
        <v>36</v>
      </c>
      <c r="O14" s="31">
        <f>MAX(I14:K14)</f>
        <v>14</v>
      </c>
      <c r="P14" s="31">
        <f>MAX(L14:N14)</f>
        <v>18</v>
      </c>
      <c r="Q14" s="36">
        <f>O14+P14</f>
        <v>32</v>
      </c>
      <c r="R14" s="38"/>
      <c r="S14" s="39">
        <f>Q14*H14</f>
        <v>78.15290007629594</v>
      </c>
    </row>
    <row r="15" spans="1:19" ht="12.75">
      <c r="A15" s="27"/>
      <c r="B15" s="28"/>
      <c r="C15" s="29"/>
      <c r="D15" s="30"/>
      <c r="E15" s="31"/>
      <c r="F15" s="32"/>
      <c r="G15" s="32"/>
      <c r="H15" s="33"/>
      <c r="I15" s="41"/>
      <c r="J15" s="42"/>
      <c r="K15" s="43"/>
      <c r="L15" s="41"/>
      <c r="M15" s="42"/>
      <c r="N15" s="42"/>
      <c r="O15" s="31">
        <f>MAX(I15:K15)</f>
        <v>0</v>
      </c>
      <c r="P15" s="31">
        <f>MAX(L15:N15)</f>
        <v>0</v>
      </c>
      <c r="Q15" s="36">
        <f>O15+P15</f>
        <v>0</v>
      </c>
      <c r="R15" s="38"/>
      <c r="S15" s="39">
        <f>Q15*H15</f>
        <v>0</v>
      </c>
    </row>
    <row r="16" spans="1:19" ht="12.75">
      <c r="A16" s="27"/>
      <c r="B16" s="28"/>
      <c r="C16" s="44" t="s">
        <v>37</v>
      </c>
      <c r="D16" s="30">
        <v>2001</v>
      </c>
      <c r="E16" s="31" t="s">
        <v>29</v>
      </c>
      <c r="F16" s="32">
        <v>39.7</v>
      </c>
      <c r="G16" s="32" t="s">
        <v>38</v>
      </c>
      <c r="H16" s="33">
        <f>POWER(10,(0.794358141*(LOG10(F16/174.393)*LOG10(F16/174.393))))</f>
        <v>2.128920982062504</v>
      </c>
      <c r="I16" s="34">
        <v>34</v>
      </c>
      <c r="J16" s="35" t="s">
        <v>39</v>
      </c>
      <c r="K16" s="40" t="s">
        <v>39</v>
      </c>
      <c r="L16" s="40" t="s">
        <v>40</v>
      </c>
      <c r="M16" s="35" t="s">
        <v>40</v>
      </c>
      <c r="N16" s="37">
        <v>45</v>
      </c>
      <c r="O16" s="31">
        <f>MAX(I16:K16)</f>
        <v>34</v>
      </c>
      <c r="P16" s="31">
        <f>MAX(L16:N16)</f>
        <v>45</v>
      </c>
      <c r="Q16" s="36">
        <f>O16+P16</f>
        <v>79</v>
      </c>
      <c r="R16" s="38"/>
      <c r="S16" s="39">
        <f>Q16*H16</f>
        <v>168.18475758293783</v>
      </c>
    </row>
    <row r="17" spans="1:19" ht="12.75">
      <c r="A17" s="27"/>
      <c r="B17" s="28"/>
      <c r="C17" s="44"/>
      <c r="D17" s="30"/>
      <c r="E17" s="31"/>
      <c r="F17" s="32"/>
      <c r="G17" s="32"/>
      <c r="H17" s="33"/>
      <c r="I17" s="41"/>
      <c r="J17" s="42"/>
      <c r="K17" s="43"/>
      <c r="L17" s="41"/>
      <c r="M17" s="42"/>
      <c r="N17" s="42"/>
      <c r="O17" s="31">
        <f>MAX(I17:K17)</f>
        <v>0</v>
      </c>
      <c r="P17" s="31">
        <f>MAX(L17:N17)</f>
        <v>0</v>
      </c>
      <c r="Q17" s="36">
        <f>O17+P17</f>
        <v>0</v>
      </c>
      <c r="R17" s="38"/>
      <c r="S17" s="39">
        <f>Q17*H17</f>
        <v>0</v>
      </c>
    </row>
    <row r="18" spans="1:19" ht="12.75">
      <c r="A18" s="27"/>
      <c r="B18" s="45"/>
      <c r="C18" s="44" t="s">
        <v>41</v>
      </c>
      <c r="D18" s="30">
        <v>2003</v>
      </c>
      <c r="E18" s="31" t="s">
        <v>29</v>
      </c>
      <c r="F18" s="32">
        <v>44</v>
      </c>
      <c r="G18" s="32" t="s">
        <v>42</v>
      </c>
      <c r="H18" s="33">
        <f>POWER(10,(0.794358141*(LOG10(F18/174.393)*LOG10(F18/174.393))))</f>
        <v>1.9237038355047735</v>
      </c>
      <c r="I18" s="34">
        <v>35</v>
      </c>
      <c r="J18" s="37">
        <v>38</v>
      </c>
      <c r="K18" s="36">
        <v>40</v>
      </c>
      <c r="L18" s="34">
        <v>46</v>
      </c>
      <c r="M18" s="37">
        <v>49</v>
      </c>
      <c r="N18" s="37">
        <v>51</v>
      </c>
      <c r="O18" s="31">
        <f>MAX(I18:K18)</f>
        <v>40</v>
      </c>
      <c r="P18" s="31">
        <f>MAX(L18:N18)</f>
        <v>51</v>
      </c>
      <c r="Q18" s="36">
        <f>O18+P18</f>
        <v>91</v>
      </c>
      <c r="R18" s="38"/>
      <c r="S18" s="39">
        <f>Q18*H18</f>
        <v>175.0570490309344</v>
      </c>
    </row>
    <row r="19" spans="1:19" ht="12.75">
      <c r="A19" s="27"/>
      <c r="B19" s="45"/>
      <c r="C19" s="44" t="s">
        <v>43</v>
      </c>
      <c r="D19" s="30">
        <v>2004</v>
      </c>
      <c r="E19" s="31" t="s">
        <v>33</v>
      </c>
      <c r="F19" s="32">
        <v>40.2</v>
      </c>
      <c r="G19" s="32" t="s">
        <v>42</v>
      </c>
      <c r="H19" s="33">
        <f>POWER(10,(0.794358141*(LOG10(F19/174.393)*LOG10(F19/174.393))))</f>
        <v>2.101999540359713</v>
      </c>
      <c r="I19" s="34">
        <v>18</v>
      </c>
      <c r="J19" s="37">
        <v>20</v>
      </c>
      <c r="K19" s="40" t="s">
        <v>44</v>
      </c>
      <c r="L19" s="34">
        <v>24</v>
      </c>
      <c r="M19" s="37">
        <v>27</v>
      </c>
      <c r="N19" s="35" t="s">
        <v>45</v>
      </c>
      <c r="O19" s="31">
        <f>MAX(I19:K19)</f>
        <v>20</v>
      </c>
      <c r="P19" s="31">
        <f>MAX(L19:N19)</f>
        <v>27</v>
      </c>
      <c r="Q19" s="36">
        <f>O19+P19</f>
        <v>47</v>
      </c>
      <c r="R19" s="38"/>
      <c r="S19" s="39">
        <f>Q19*H19</f>
        <v>98.79397839690652</v>
      </c>
    </row>
    <row r="20" spans="1:19" ht="12.75">
      <c r="A20" s="27"/>
      <c r="B20" s="28"/>
      <c r="C20" s="44"/>
      <c r="D20" s="30"/>
      <c r="E20" s="31"/>
      <c r="F20" s="32"/>
      <c r="G20" s="32"/>
      <c r="H20" s="33"/>
      <c r="I20" s="41"/>
      <c r="J20" s="42"/>
      <c r="K20" s="43"/>
      <c r="L20" s="41"/>
      <c r="M20" s="42"/>
      <c r="N20" s="42"/>
      <c r="O20" s="31">
        <f>MAX(I20:K20)</f>
        <v>0</v>
      </c>
      <c r="P20" s="31">
        <f>MAX(L20:N20)</f>
        <v>0</v>
      </c>
      <c r="Q20" s="36">
        <f>O20+P20</f>
        <v>0</v>
      </c>
      <c r="R20" s="38"/>
      <c r="S20" s="39">
        <f>Q20*H20</f>
        <v>0</v>
      </c>
    </row>
    <row r="21" spans="1:19" ht="12.75">
      <c r="A21" s="27"/>
      <c r="B21" s="28"/>
      <c r="C21" s="44" t="s">
        <v>46</v>
      </c>
      <c r="D21" s="30">
        <v>2001</v>
      </c>
      <c r="E21" s="31" t="s">
        <v>27</v>
      </c>
      <c r="F21" s="32">
        <v>53</v>
      </c>
      <c r="G21" s="32" t="s">
        <v>47</v>
      </c>
      <c r="H21" s="33">
        <f>POWER(10,(0.794358141*(LOG10(F21/174.393)*LOG10(F21/174.393))))</f>
        <v>1.6312900861505353</v>
      </c>
      <c r="I21" s="34">
        <v>67</v>
      </c>
      <c r="J21" s="37">
        <v>70</v>
      </c>
      <c r="K21" s="36">
        <v>72</v>
      </c>
      <c r="L21" s="34">
        <v>78</v>
      </c>
      <c r="M21" s="37">
        <v>81</v>
      </c>
      <c r="N21" s="37">
        <v>85</v>
      </c>
      <c r="O21" s="31">
        <f>MAX(I21:K21)</f>
        <v>72</v>
      </c>
      <c r="P21" s="31">
        <f>MAX(L21:N21)</f>
        <v>85</v>
      </c>
      <c r="Q21" s="36">
        <f>O21+P21</f>
        <v>157</v>
      </c>
      <c r="R21" s="38"/>
      <c r="S21" s="39">
        <f>Q21*H21</f>
        <v>256.11254352563407</v>
      </c>
    </row>
    <row r="22" spans="1:19" ht="12.75">
      <c r="A22" s="27"/>
      <c r="B22" s="28"/>
      <c r="C22" s="44" t="s">
        <v>48</v>
      </c>
      <c r="D22" s="30">
        <v>1997</v>
      </c>
      <c r="E22" s="31" t="s">
        <v>49</v>
      </c>
      <c r="F22" s="32">
        <v>55.6</v>
      </c>
      <c r="G22" s="32" t="s">
        <v>47</v>
      </c>
      <c r="H22" s="33">
        <f>POWER(10,(0.794358141*(LOG10(F22/174.393)*LOG10(F22/174.393))))</f>
        <v>1.5695781071331945</v>
      </c>
      <c r="I22" s="34">
        <v>72</v>
      </c>
      <c r="J22" s="37">
        <v>75</v>
      </c>
      <c r="K22" s="36">
        <v>77</v>
      </c>
      <c r="L22" s="34">
        <v>90</v>
      </c>
      <c r="M22" s="37">
        <v>94</v>
      </c>
      <c r="N22" s="37">
        <v>97</v>
      </c>
      <c r="O22" s="31">
        <f>MAX(I22:K22)</f>
        <v>77</v>
      </c>
      <c r="P22" s="31">
        <f>MAX(L22:N22)</f>
        <v>97</v>
      </c>
      <c r="Q22" s="36">
        <f>O22+P22</f>
        <v>174</v>
      </c>
      <c r="R22" s="38"/>
      <c r="S22" s="39">
        <f>Q22*H22</f>
        <v>273.10659064117584</v>
      </c>
    </row>
    <row r="23" spans="1:19" ht="12.75">
      <c r="A23" s="27"/>
      <c r="B23" s="45"/>
      <c r="C23" s="44" t="s">
        <v>50</v>
      </c>
      <c r="D23" s="30">
        <v>1998</v>
      </c>
      <c r="E23" s="31" t="s">
        <v>51</v>
      </c>
      <c r="F23" s="32">
        <v>55.4</v>
      </c>
      <c r="G23" s="32" t="s">
        <v>47</v>
      </c>
      <c r="H23" s="33">
        <f>POWER(10,(0.794358141*(LOG10(F23/174.393)*LOG10(F23/174.393))))</f>
        <v>1.5740526462169002</v>
      </c>
      <c r="I23" s="34">
        <v>55</v>
      </c>
      <c r="J23" s="37">
        <v>60</v>
      </c>
      <c r="K23" s="36">
        <v>65</v>
      </c>
      <c r="L23" s="34">
        <v>80</v>
      </c>
      <c r="M23" s="37">
        <v>85</v>
      </c>
      <c r="N23" s="35" t="s">
        <v>52</v>
      </c>
      <c r="O23" s="31">
        <f>MAX(I23:K23)</f>
        <v>65</v>
      </c>
      <c r="P23" s="31">
        <f>MAX(L23:N23)</f>
        <v>85</v>
      </c>
      <c r="Q23" s="36">
        <f>O23+P23</f>
        <v>150</v>
      </c>
      <c r="R23" s="38"/>
      <c r="S23" s="39">
        <f>Q23*H23</f>
        <v>236.10789693253503</v>
      </c>
    </row>
    <row r="24" spans="1:19" ht="12.75">
      <c r="A24" s="46"/>
      <c r="B24" s="47"/>
      <c r="C24" s="44"/>
      <c r="D24" s="30"/>
      <c r="E24" s="31"/>
      <c r="F24" s="32"/>
      <c r="G24" s="32"/>
      <c r="H24" s="33"/>
      <c r="I24" s="41"/>
      <c r="J24" s="42"/>
      <c r="K24" s="43"/>
      <c r="L24" s="41"/>
      <c r="M24" s="42"/>
      <c r="N24" s="42"/>
      <c r="O24" s="31">
        <f>MAX(I24:K24)</f>
        <v>0</v>
      </c>
      <c r="P24" s="31">
        <f>MAX(L24:N24)</f>
        <v>0</v>
      </c>
      <c r="Q24" s="36">
        <f>O24+P24</f>
        <v>0</v>
      </c>
      <c r="R24" s="38"/>
      <c r="S24" s="39">
        <f>Q24*H24</f>
        <v>0</v>
      </c>
    </row>
    <row r="25" spans="1:19" ht="12.75">
      <c r="A25" s="46"/>
      <c r="B25" s="47"/>
      <c r="C25" s="44"/>
      <c r="D25" s="48"/>
      <c r="E25" s="31"/>
      <c r="F25" s="32"/>
      <c r="G25" s="32"/>
      <c r="H25" s="33"/>
      <c r="I25" s="41"/>
      <c r="J25" s="42"/>
      <c r="K25" s="43"/>
      <c r="L25" s="41"/>
      <c r="M25" s="42"/>
      <c r="N25" s="42"/>
      <c r="O25" s="31">
        <f>MAX(I25:K25)</f>
        <v>0</v>
      </c>
      <c r="P25" s="31">
        <f>MAX(L25:N25)</f>
        <v>0</v>
      </c>
      <c r="Q25" s="36">
        <f>O25+P25</f>
        <v>0</v>
      </c>
      <c r="R25" s="38"/>
      <c r="S25" s="39">
        <f>Q25*H25</f>
        <v>0</v>
      </c>
    </row>
    <row r="26" spans="1:19" ht="12.75">
      <c r="A26" s="49"/>
      <c r="B26" s="50"/>
      <c r="C26" s="44"/>
      <c r="D26" s="48"/>
      <c r="E26" s="27"/>
      <c r="F26" s="32"/>
      <c r="G26" s="32"/>
      <c r="H26" s="33"/>
      <c r="I26" s="41"/>
      <c r="J26" s="42"/>
      <c r="K26" s="43"/>
      <c r="L26" s="41"/>
      <c r="M26" s="42"/>
      <c r="N26" s="42"/>
      <c r="O26" s="31">
        <f>MAX(I26:K26)</f>
        <v>0</v>
      </c>
      <c r="P26" s="31">
        <f>MAX(L26:N26)</f>
        <v>0</v>
      </c>
      <c r="Q26" s="36">
        <f>O26+P26</f>
        <v>0</v>
      </c>
      <c r="R26" s="38"/>
      <c r="S26" s="39">
        <f>Q26*H26</f>
        <v>0</v>
      </c>
    </row>
    <row r="27" spans="2:19" s="51" customFormat="1" ht="12.75" customHeight="1">
      <c r="B27" s="52"/>
      <c r="C27" s="12" t="s">
        <v>53</v>
      </c>
      <c r="D27" s="53" t="s">
        <v>54</v>
      </c>
      <c r="E27" s="53"/>
      <c r="F27" s="54"/>
      <c r="G27" s="54"/>
      <c r="H27" s="55"/>
      <c r="I27" s="52"/>
      <c r="J27" s="56"/>
      <c r="K27" s="53"/>
      <c r="L27" s="52"/>
      <c r="M27" s="56"/>
      <c r="N27" s="57" t="s">
        <v>55</v>
      </c>
      <c r="O27" s="57"/>
      <c r="P27" s="13" t="s">
        <v>56</v>
      </c>
      <c r="Q27" s="53"/>
      <c r="R27" s="53"/>
      <c r="S27" s="58"/>
    </row>
    <row r="28" spans="2:19" s="51" customFormat="1" ht="12.75" customHeight="1">
      <c r="B28" s="52"/>
      <c r="C28" s="12" t="s">
        <v>57</v>
      </c>
      <c r="D28" s="59" t="s">
        <v>58</v>
      </c>
      <c r="E28" s="59"/>
      <c r="F28" s="54"/>
      <c r="G28" s="54"/>
      <c r="H28" s="55"/>
      <c r="I28" s="52"/>
      <c r="J28" s="56"/>
      <c r="K28" s="53"/>
      <c r="L28" s="52"/>
      <c r="M28" s="56"/>
      <c r="N28" s="11"/>
      <c r="O28" s="12"/>
      <c r="P28" s="13" t="s">
        <v>59</v>
      </c>
      <c r="Q28" s="53"/>
      <c r="R28" s="53"/>
      <c r="S28" s="58"/>
    </row>
    <row r="29" spans="2:19" s="51" customFormat="1" ht="12.75" customHeight="1">
      <c r="B29" s="52"/>
      <c r="C29" s="12" t="s">
        <v>60</v>
      </c>
      <c r="D29" s="60"/>
      <c r="E29" s="60"/>
      <c r="F29" s="54"/>
      <c r="G29" s="54"/>
      <c r="H29" s="55"/>
      <c r="I29" s="52"/>
      <c r="J29" s="56"/>
      <c r="K29" s="53"/>
      <c r="L29" s="52"/>
      <c r="M29" s="56"/>
      <c r="N29" s="11"/>
      <c r="O29" s="12"/>
      <c r="P29" s="13" t="s">
        <v>61</v>
      </c>
      <c r="Q29" s="53"/>
      <c r="R29" s="53"/>
      <c r="S29" s="58"/>
    </row>
    <row r="30" spans="2:19" s="51" customFormat="1" ht="12.75">
      <c r="B30" s="52"/>
      <c r="C30" s="12"/>
      <c r="D30" s="61"/>
      <c r="E30" s="52"/>
      <c r="F30" s="54"/>
      <c r="G30" s="54"/>
      <c r="H30" s="55"/>
      <c r="I30" s="52"/>
      <c r="J30" s="56"/>
      <c r="K30" s="53"/>
      <c r="L30" s="52"/>
      <c r="M30" s="56"/>
      <c r="N30" s="11"/>
      <c r="O30" s="12"/>
      <c r="P30" s="13"/>
      <c r="Q30" s="53"/>
      <c r="R30" s="53"/>
      <c r="S30" s="58"/>
    </row>
    <row r="31" spans="2:19" s="51" customFormat="1" ht="12.75">
      <c r="B31" s="52"/>
      <c r="C31" s="12"/>
      <c r="D31" s="61"/>
      <c r="E31" s="52"/>
      <c r="F31" s="54"/>
      <c r="G31" s="54"/>
      <c r="H31" s="55"/>
      <c r="I31" s="52"/>
      <c r="J31" s="56"/>
      <c r="K31" s="53"/>
      <c r="L31" s="52"/>
      <c r="M31" s="56"/>
      <c r="N31" s="11"/>
      <c r="O31" s="12"/>
      <c r="P31" s="13"/>
      <c r="Q31" s="53"/>
      <c r="R31" s="53"/>
      <c r="S31" s="58"/>
    </row>
    <row r="32" spans="2:19" s="51" customFormat="1" ht="12.75">
      <c r="B32" s="52"/>
      <c r="C32" s="12"/>
      <c r="D32" s="61"/>
      <c r="E32" s="52"/>
      <c r="F32" s="54"/>
      <c r="G32" s="54"/>
      <c r="H32" s="55"/>
      <c r="I32" s="52"/>
      <c r="J32" s="56"/>
      <c r="K32" s="53"/>
      <c r="L32" s="52"/>
      <c r="M32" s="56"/>
      <c r="N32" s="11"/>
      <c r="O32" s="12"/>
      <c r="P32" s="13"/>
      <c r="Q32" s="53"/>
      <c r="R32" s="53"/>
      <c r="S32" s="58"/>
    </row>
    <row r="33" spans="2:19" s="51" customFormat="1" ht="12.75">
      <c r="B33" s="62"/>
      <c r="C33" s="63" t="s">
        <v>62</v>
      </c>
      <c r="D33" s="52"/>
      <c r="E33" s="52"/>
      <c r="F33" s="54"/>
      <c r="G33" s="54"/>
      <c r="H33" s="55"/>
      <c r="I33" s="52"/>
      <c r="J33" s="56"/>
      <c r="K33" s="53"/>
      <c r="L33" s="52"/>
      <c r="M33" s="56"/>
      <c r="N33" s="56"/>
      <c r="O33" s="53"/>
      <c r="P33" s="53"/>
      <c r="Q33" s="53"/>
      <c r="R33" s="53"/>
      <c r="S33" s="58"/>
    </row>
    <row r="34" spans="1:19" ht="12.75">
      <c r="A34" s="14" t="s">
        <v>3</v>
      </c>
      <c r="B34" s="14"/>
      <c r="C34" s="14"/>
      <c r="D34" s="14"/>
      <c r="E34" s="14"/>
      <c r="F34" s="14"/>
      <c r="G34" s="14"/>
      <c r="H34" s="14"/>
      <c r="I34" s="14" t="s">
        <v>4</v>
      </c>
      <c r="J34" s="14"/>
      <c r="K34" s="14"/>
      <c r="L34" s="14"/>
      <c r="M34" s="14"/>
      <c r="N34" s="14"/>
      <c r="O34" s="15" t="s">
        <v>5</v>
      </c>
      <c r="P34" s="15"/>
      <c r="Q34" s="15"/>
      <c r="R34" s="15"/>
      <c r="S34" s="15"/>
    </row>
    <row r="35" spans="1:19" ht="12.75" customHeight="1">
      <c r="A35" s="16" t="s">
        <v>6</v>
      </c>
      <c r="B35" s="16" t="s">
        <v>7</v>
      </c>
      <c r="C35" s="16" t="s">
        <v>8</v>
      </c>
      <c r="D35" s="16" t="s">
        <v>9</v>
      </c>
      <c r="E35" s="16" t="s">
        <v>10</v>
      </c>
      <c r="F35" s="17" t="s">
        <v>11</v>
      </c>
      <c r="G35" s="17" t="s">
        <v>12</v>
      </c>
      <c r="H35" s="18" t="s">
        <v>13</v>
      </c>
      <c r="I35" s="19" t="s">
        <v>14</v>
      </c>
      <c r="J35" s="19"/>
      <c r="K35" s="19"/>
      <c r="L35" s="19" t="s">
        <v>15</v>
      </c>
      <c r="M35" s="19"/>
      <c r="N35" s="19"/>
      <c r="O35" s="20" t="s">
        <v>16</v>
      </c>
      <c r="P35" s="21" t="s">
        <v>17</v>
      </c>
      <c r="Q35" s="22" t="s">
        <v>18</v>
      </c>
      <c r="R35" s="22" t="s">
        <v>19</v>
      </c>
      <c r="S35" s="23" t="s">
        <v>20</v>
      </c>
    </row>
    <row r="36" spans="1:19" ht="12.75">
      <c r="A36" s="16"/>
      <c r="B36" s="16"/>
      <c r="C36" s="16"/>
      <c r="D36" s="16"/>
      <c r="E36" s="16"/>
      <c r="F36" s="17"/>
      <c r="G36" s="17"/>
      <c r="H36" s="18"/>
      <c r="I36" s="24">
        <v>1</v>
      </c>
      <c r="J36" s="25">
        <v>2</v>
      </c>
      <c r="K36" s="26">
        <v>3</v>
      </c>
      <c r="L36" s="25">
        <v>1</v>
      </c>
      <c r="M36" s="25">
        <v>2</v>
      </c>
      <c r="N36" s="26">
        <v>3</v>
      </c>
      <c r="O36" s="20"/>
      <c r="P36" s="21"/>
      <c r="Q36" s="22"/>
      <c r="R36" s="22"/>
      <c r="S36" s="23"/>
    </row>
    <row r="37" spans="1:19" ht="12.75">
      <c r="A37" s="27"/>
      <c r="B37" s="28"/>
      <c r="C37" s="44" t="s">
        <v>63</v>
      </c>
      <c r="D37" s="30">
        <v>2000</v>
      </c>
      <c r="E37" s="31" t="s">
        <v>29</v>
      </c>
      <c r="F37" s="32">
        <v>60</v>
      </c>
      <c r="G37" s="32" t="s">
        <v>64</v>
      </c>
      <c r="H37" s="33">
        <f>POWER(10,(0.794358141*(LOG10(F37/174.393)*LOG10(F37/174.393))))</f>
        <v>1.4810297176114258</v>
      </c>
      <c r="I37" s="34">
        <v>45</v>
      </c>
      <c r="J37" s="37">
        <v>48</v>
      </c>
      <c r="K37" s="36">
        <v>50</v>
      </c>
      <c r="L37" s="40">
        <v>55</v>
      </c>
      <c r="M37" s="37">
        <v>55</v>
      </c>
      <c r="N37" s="37">
        <v>60</v>
      </c>
      <c r="O37" s="31">
        <f>MAX(I37:K37)</f>
        <v>50</v>
      </c>
      <c r="P37" s="31">
        <f>MAX(L37:N37)</f>
        <v>60</v>
      </c>
      <c r="Q37" s="36">
        <f>O37+P37</f>
        <v>110</v>
      </c>
      <c r="R37" s="38"/>
      <c r="S37" s="39">
        <f>Q37*H37</f>
        <v>162.91326893725684</v>
      </c>
    </row>
    <row r="38" spans="1:19" ht="12.75">
      <c r="A38" s="27"/>
      <c r="B38" s="28"/>
      <c r="C38" s="44" t="s">
        <v>65</v>
      </c>
      <c r="D38" s="30">
        <v>1997</v>
      </c>
      <c r="E38" s="31" t="s">
        <v>66</v>
      </c>
      <c r="F38" s="32">
        <v>61</v>
      </c>
      <c r="G38" s="32" t="s">
        <v>64</v>
      </c>
      <c r="H38" s="33">
        <f>POWER(10,(0.794358141*(LOG10(F38/174.393)*LOG10(F38/174.393))))</f>
        <v>1.4632549677285684</v>
      </c>
      <c r="I38" s="34">
        <v>65</v>
      </c>
      <c r="J38" s="37">
        <v>70</v>
      </c>
      <c r="K38" s="40" t="s">
        <v>67</v>
      </c>
      <c r="L38" s="34">
        <v>82</v>
      </c>
      <c r="M38" s="37">
        <v>87</v>
      </c>
      <c r="N38" s="35" t="s">
        <v>52</v>
      </c>
      <c r="O38" s="31">
        <f>MAX(I38:K38)</f>
        <v>70</v>
      </c>
      <c r="P38" s="31">
        <f>MAX(L38:N38)</f>
        <v>87</v>
      </c>
      <c r="Q38" s="36">
        <f>O38+P38</f>
        <v>157</v>
      </c>
      <c r="R38" s="38"/>
      <c r="S38" s="39">
        <f>Q38*H38</f>
        <v>229.73102993338526</v>
      </c>
    </row>
    <row r="39" spans="1:19" ht="12.75">
      <c r="A39" s="27"/>
      <c r="B39" s="28"/>
      <c r="C39" s="44" t="s">
        <v>68</v>
      </c>
      <c r="D39" s="48">
        <v>1999</v>
      </c>
      <c r="E39" s="31" t="s">
        <v>51</v>
      </c>
      <c r="F39" s="32">
        <v>59.9</v>
      </c>
      <c r="G39" s="32" t="s">
        <v>64</v>
      </c>
      <c r="H39" s="33">
        <f>POWER(10,(0.794358141*(LOG10(F39/174.393)*LOG10(F39/174.393))))</f>
        <v>1.4828509379465056</v>
      </c>
      <c r="I39" s="40">
        <v>70</v>
      </c>
      <c r="J39" s="37">
        <v>70</v>
      </c>
      <c r="K39" s="36">
        <v>75</v>
      </c>
      <c r="L39" s="34">
        <v>90</v>
      </c>
      <c r="M39" s="35" t="s">
        <v>69</v>
      </c>
      <c r="N39" s="35" t="s">
        <v>69</v>
      </c>
      <c r="O39" s="31">
        <f>MAX(I39:K39)</f>
        <v>75</v>
      </c>
      <c r="P39" s="31">
        <f>MAX(L39:N39)</f>
        <v>90</v>
      </c>
      <c r="Q39" s="36">
        <f>O39+P39</f>
        <v>165</v>
      </c>
      <c r="R39" s="38"/>
      <c r="S39" s="39">
        <f>Q39*H39</f>
        <v>244.67040476117342</v>
      </c>
    </row>
    <row r="40" spans="1:19" ht="12.75">
      <c r="A40" s="27"/>
      <c r="B40" s="28"/>
      <c r="C40" s="29"/>
      <c r="D40" s="30"/>
      <c r="E40" s="31"/>
      <c r="F40" s="32"/>
      <c r="G40" s="32"/>
      <c r="H40" s="33"/>
      <c r="I40" s="41"/>
      <c r="J40" s="42"/>
      <c r="K40" s="43"/>
      <c r="L40" s="41"/>
      <c r="M40" s="42"/>
      <c r="N40" s="42"/>
      <c r="O40" s="31"/>
      <c r="P40" s="31"/>
      <c r="Q40" s="36"/>
      <c r="R40" s="38"/>
      <c r="S40" s="39"/>
    </row>
    <row r="41" spans="1:19" ht="14.25">
      <c r="A41" s="27"/>
      <c r="B41" s="28"/>
      <c r="C41" s="29" t="s">
        <v>70</v>
      </c>
      <c r="D41" s="30">
        <v>1986</v>
      </c>
      <c r="E41" s="31" t="s">
        <v>22</v>
      </c>
      <c r="F41" s="32">
        <v>68</v>
      </c>
      <c r="G41" s="32" t="s">
        <v>71</v>
      </c>
      <c r="H41" s="33">
        <f>POWER(10,(0.794358141*(LOG10(F41/174.393)*LOG10(F41/174.393))))</f>
        <v>1.3579822975161873</v>
      </c>
      <c r="I41" s="40" t="s">
        <v>25</v>
      </c>
      <c r="J41" s="35" t="s">
        <v>25</v>
      </c>
      <c r="K41" s="40" t="s">
        <v>25</v>
      </c>
      <c r="L41" s="34">
        <v>90</v>
      </c>
      <c r="M41" s="35" t="s">
        <v>69</v>
      </c>
      <c r="N41" s="37">
        <v>95</v>
      </c>
      <c r="O41" s="31">
        <f>MAX(I41:K41)</f>
        <v>0</v>
      </c>
      <c r="P41" s="31">
        <f>MAX(L41:N41)</f>
        <v>95</v>
      </c>
      <c r="Q41" s="36">
        <f>O41+P41</f>
        <v>95</v>
      </c>
      <c r="R41" s="38"/>
      <c r="S41" s="39">
        <f>Q41*H41</f>
        <v>129.0083182640378</v>
      </c>
    </row>
    <row r="42" spans="1:19" ht="14.25">
      <c r="A42" s="27"/>
      <c r="B42" s="28"/>
      <c r="C42" s="44" t="s">
        <v>72</v>
      </c>
      <c r="D42" s="30">
        <v>1990</v>
      </c>
      <c r="E42" s="31" t="s">
        <v>22</v>
      </c>
      <c r="F42" s="32">
        <v>68.6</v>
      </c>
      <c r="G42" s="32" t="s">
        <v>71</v>
      </c>
      <c r="H42" s="33">
        <f>POWER(10,(0.794358141*(LOG10(F42/174.393)*LOG10(F42/174.393))))</f>
        <v>1.3502882468414716</v>
      </c>
      <c r="I42" s="34">
        <v>60</v>
      </c>
      <c r="J42" s="35" t="s">
        <v>25</v>
      </c>
      <c r="K42" s="36">
        <v>65</v>
      </c>
      <c r="L42" s="34">
        <v>80</v>
      </c>
      <c r="M42" s="37">
        <v>85</v>
      </c>
      <c r="N42" s="37">
        <v>90</v>
      </c>
      <c r="O42" s="31">
        <f>MAX(I42:K42)</f>
        <v>65</v>
      </c>
      <c r="P42" s="31">
        <f>MAX(L42:N42)</f>
        <v>90</v>
      </c>
      <c r="Q42" s="36">
        <f>O42+P42</f>
        <v>155</v>
      </c>
      <c r="R42" s="38"/>
      <c r="S42" s="39">
        <f>Q42*H42</f>
        <v>209.2946782604281</v>
      </c>
    </row>
    <row r="43" spans="1:19" ht="12.75">
      <c r="A43" s="27"/>
      <c r="B43" s="45"/>
      <c r="C43" s="44" t="s">
        <v>73</v>
      </c>
      <c r="D43" s="30">
        <v>1990</v>
      </c>
      <c r="E43" s="31" t="s">
        <v>33</v>
      </c>
      <c r="F43" s="32">
        <v>64.7</v>
      </c>
      <c r="G43" s="32" t="s">
        <v>71</v>
      </c>
      <c r="H43" s="33">
        <f>POWER(10,(0.794358141*(LOG10(F43/174.393)*LOG10(F43/174.393))))</f>
        <v>1.4037958021088697</v>
      </c>
      <c r="I43" s="34">
        <v>72</v>
      </c>
      <c r="J43" s="37">
        <v>75</v>
      </c>
      <c r="K43" s="40" t="s">
        <v>74</v>
      </c>
      <c r="L43" s="34">
        <v>88</v>
      </c>
      <c r="M43" s="37">
        <v>92</v>
      </c>
      <c r="N43" s="37">
        <v>95</v>
      </c>
      <c r="O43" s="31">
        <f>MAX(I43:K43)</f>
        <v>75</v>
      </c>
      <c r="P43" s="31">
        <f>MAX(L43:N43)</f>
        <v>95</v>
      </c>
      <c r="Q43" s="36">
        <f>O43+P43</f>
        <v>170</v>
      </c>
      <c r="R43" s="38"/>
      <c r="S43" s="39">
        <f>Q43*H43</f>
        <v>238.64528635850783</v>
      </c>
    </row>
    <row r="44" spans="1:19" ht="12.75">
      <c r="A44" s="27"/>
      <c r="B44" s="45"/>
      <c r="C44" s="44" t="s">
        <v>75</v>
      </c>
      <c r="D44" s="30">
        <v>1999</v>
      </c>
      <c r="E44" s="31" t="s">
        <v>27</v>
      </c>
      <c r="F44" s="32">
        <v>69</v>
      </c>
      <c r="G44" s="32" t="s">
        <v>71</v>
      </c>
      <c r="H44" s="33">
        <f>POWER(10,(0.794358141*(LOG10(F44/174.393)*LOG10(F44/174.393))))</f>
        <v>1.3452595535117104</v>
      </c>
      <c r="I44" s="34">
        <v>119</v>
      </c>
      <c r="J44" s="37">
        <v>123</v>
      </c>
      <c r="K44" s="36">
        <v>127</v>
      </c>
      <c r="L44" s="34">
        <v>143</v>
      </c>
      <c r="M44" s="37">
        <v>150</v>
      </c>
      <c r="N44" s="35" t="s">
        <v>76</v>
      </c>
      <c r="O44" s="31">
        <f>MAX(I44:K44)</f>
        <v>127</v>
      </c>
      <c r="P44" s="31">
        <f>MAX(L44:N44)</f>
        <v>150</v>
      </c>
      <c r="Q44" s="36">
        <f>O44+P44</f>
        <v>277</v>
      </c>
      <c r="R44" s="38"/>
      <c r="S44" s="39">
        <f>Q44*H44</f>
        <v>372.6368963227438</v>
      </c>
    </row>
    <row r="45" spans="1:19" ht="12.75">
      <c r="A45" s="27"/>
      <c r="B45" s="28"/>
      <c r="C45" s="44" t="s">
        <v>77</v>
      </c>
      <c r="D45" s="30">
        <v>1998</v>
      </c>
      <c r="E45" s="31" t="s">
        <v>49</v>
      </c>
      <c r="F45" s="32">
        <v>67.8</v>
      </c>
      <c r="G45" s="32" t="s">
        <v>71</v>
      </c>
      <c r="H45" s="33">
        <f>POWER(10,(0.794358141*(LOG10(F45/174.393)*LOG10(F45/174.393))))</f>
        <v>1.3605880947976137</v>
      </c>
      <c r="I45" s="34">
        <v>78</v>
      </c>
      <c r="J45" s="37">
        <v>83</v>
      </c>
      <c r="K45" s="36">
        <v>88</v>
      </c>
      <c r="L45" s="34">
        <v>97</v>
      </c>
      <c r="M45" s="37">
        <v>105</v>
      </c>
      <c r="N45" s="37">
        <v>112</v>
      </c>
      <c r="O45" s="31">
        <f>MAX(I45:K45)</f>
        <v>88</v>
      </c>
      <c r="P45" s="31">
        <f>MAX(L45:N45)</f>
        <v>112</v>
      </c>
      <c r="Q45" s="36">
        <f>O45+P45</f>
        <v>200</v>
      </c>
      <c r="R45" s="38"/>
      <c r="S45" s="39">
        <f>Q45*H45</f>
        <v>272.11761895952276</v>
      </c>
    </row>
    <row r="46" spans="1:19" ht="12.75">
      <c r="A46" s="27"/>
      <c r="B46" s="28"/>
      <c r="C46" s="44" t="s">
        <v>78</v>
      </c>
      <c r="D46" s="30">
        <v>1997</v>
      </c>
      <c r="E46" s="31" t="s">
        <v>66</v>
      </c>
      <c r="F46" s="32">
        <v>67.8</v>
      </c>
      <c r="G46" s="32" t="s">
        <v>71</v>
      </c>
      <c r="H46" s="33">
        <f>POWER(10,(0.794358141*(LOG10(F46/174.393)*LOG10(F46/174.393))))</f>
        <v>1.3605880947976137</v>
      </c>
      <c r="I46" s="34">
        <v>68</v>
      </c>
      <c r="J46" s="35">
        <v>71</v>
      </c>
      <c r="K46" s="36">
        <v>71</v>
      </c>
      <c r="L46" s="34">
        <v>88</v>
      </c>
      <c r="M46" s="37">
        <v>93</v>
      </c>
      <c r="N46" s="35" t="s">
        <v>79</v>
      </c>
      <c r="O46" s="31">
        <f>MAX(I46:K46)</f>
        <v>71</v>
      </c>
      <c r="P46" s="31">
        <f>MAX(L46:N46)</f>
        <v>93</v>
      </c>
      <c r="Q46" s="36">
        <f>O46+P46</f>
        <v>164</v>
      </c>
      <c r="R46" s="38"/>
      <c r="S46" s="39">
        <f>Q46*H46</f>
        <v>223.13644754680865</v>
      </c>
    </row>
    <row r="47" spans="1:19" ht="12.75">
      <c r="A47" s="27"/>
      <c r="B47" s="28"/>
      <c r="C47" s="44"/>
      <c r="D47" s="30"/>
      <c r="E47" s="31"/>
      <c r="F47" s="32"/>
      <c r="G47" s="32"/>
      <c r="H47" s="33"/>
      <c r="I47" s="41"/>
      <c r="J47" s="42"/>
      <c r="K47" s="43"/>
      <c r="L47" s="41"/>
      <c r="M47" s="42"/>
      <c r="N47" s="42"/>
      <c r="O47" s="31"/>
      <c r="P47" s="31"/>
      <c r="Q47" s="36"/>
      <c r="R47" s="38"/>
      <c r="S47" s="39"/>
    </row>
    <row r="48" spans="1:19" ht="12.75">
      <c r="A48" s="27"/>
      <c r="B48" s="45"/>
      <c r="C48" s="44" t="s">
        <v>80</v>
      </c>
      <c r="D48" s="30">
        <v>2000</v>
      </c>
      <c r="E48" s="31" t="s">
        <v>29</v>
      </c>
      <c r="F48" s="32">
        <v>77</v>
      </c>
      <c r="G48" s="32" t="s">
        <v>81</v>
      </c>
      <c r="H48" s="33">
        <f>POWER(10,(0.794358141*(LOG10(F48/174.393)*LOG10(F48/174.393))))</f>
        <v>1.259304050167148</v>
      </c>
      <c r="I48" s="34">
        <v>50</v>
      </c>
      <c r="J48" s="37">
        <v>55</v>
      </c>
      <c r="K48" s="36">
        <v>58</v>
      </c>
      <c r="L48" s="34">
        <v>65</v>
      </c>
      <c r="M48" s="37">
        <v>70</v>
      </c>
      <c r="N48" s="37">
        <v>73</v>
      </c>
      <c r="O48" s="31">
        <f>MAX(I48:K48)</f>
        <v>58</v>
      </c>
      <c r="P48" s="31">
        <f>MAX(L48:N48)</f>
        <v>73</v>
      </c>
      <c r="Q48" s="36">
        <f>O48+P48</f>
        <v>131</v>
      </c>
      <c r="R48" s="38"/>
      <c r="S48" s="39">
        <f>Q48*H48</f>
        <v>164.96883057189638</v>
      </c>
    </row>
    <row r="49" spans="1:19" s="51" customFormat="1" ht="12.75">
      <c r="A49" s="64"/>
      <c r="B49" s="45"/>
      <c r="C49" s="44" t="s">
        <v>82</v>
      </c>
      <c r="D49" s="30">
        <v>1998</v>
      </c>
      <c r="E49" s="31" t="s">
        <v>29</v>
      </c>
      <c r="F49" s="32">
        <v>71.4</v>
      </c>
      <c r="G49" s="32" t="s">
        <v>81</v>
      </c>
      <c r="H49" s="33">
        <f>POWER(10,(0.794358141*(LOG10(F49/174.393)*LOG10(F49/174.393))))</f>
        <v>1.316684123454289</v>
      </c>
      <c r="I49" s="34">
        <v>70</v>
      </c>
      <c r="J49" s="37">
        <v>76</v>
      </c>
      <c r="K49" s="36">
        <v>81</v>
      </c>
      <c r="L49" s="34">
        <v>85</v>
      </c>
      <c r="M49" s="37">
        <v>95</v>
      </c>
      <c r="N49" s="35" t="s">
        <v>79</v>
      </c>
      <c r="O49" s="31">
        <f>MAX(I49:K49)</f>
        <v>81</v>
      </c>
      <c r="P49" s="31">
        <f>MAX(L49:N49)</f>
        <v>95</v>
      </c>
      <c r="Q49" s="36">
        <f>O49+P49</f>
        <v>176</v>
      </c>
      <c r="R49" s="38"/>
      <c r="S49" s="39">
        <f>Q49*H49</f>
        <v>231.73640572795486</v>
      </c>
    </row>
    <row r="50" spans="1:19" s="51" customFormat="1" ht="12.75">
      <c r="A50" s="64"/>
      <c r="B50" s="45"/>
      <c r="C50" s="44" t="s">
        <v>83</v>
      </c>
      <c r="D50" s="30">
        <v>1997</v>
      </c>
      <c r="E50" s="31" t="s">
        <v>84</v>
      </c>
      <c r="F50" s="32">
        <v>76.6</v>
      </c>
      <c r="G50" s="32" t="s">
        <v>81</v>
      </c>
      <c r="H50" s="33">
        <f>POWER(10,(0.794358141*(LOG10(F50/174.393)*LOG10(F50/174.393))))</f>
        <v>1.2630208853816989</v>
      </c>
      <c r="I50" s="34">
        <v>65</v>
      </c>
      <c r="J50" s="37">
        <v>70</v>
      </c>
      <c r="K50" s="40" t="s">
        <v>85</v>
      </c>
      <c r="L50" s="34">
        <v>80</v>
      </c>
      <c r="M50" s="37">
        <v>85</v>
      </c>
      <c r="N50" s="37">
        <v>92</v>
      </c>
      <c r="O50" s="31">
        <f>MAX(I50:K50)</f>
        <v>70</v>
      </c>
      <c r="P50" s="31">
        <f>MAX(L50:N50)</f>
        <v>92</v>
      </c>
      <c r="Q50" s="36">
        <f>O50+P50</f>
        <v>162</v>
      </c>
      <c r="R50" s="38"/>
      <c r="S50" s="39">
        <f>Q50*H50</f>
        <v>204.60938343183523</v>
      </c>
    </row>
    <row r="51" spans="1:19" s="51" customFormat="1" ht="12.75">
      <c r="A51" s="64"/>
      <c r="B51" s="45"/>
      <c r="C51" s="44" t="s">
        <v>86</v>
      </c>
      <c r="D51" s="30">
        <v>2000</v>
      </c>
      <c r="E51" s="31" t="s">
        <v>29</v>
      </c>
      <c r="F51" s="32">
        <v>75.7</v>
      </c>
      <c r="G51" s="32" t="s">
        <v>81</v>
      </c>
      <c r="H51" s="33">
        <f>POWER(10,(0.794358141*(LOG10(F51/174.393)*LOG10(F51/174.393))))</f>
        <v>1.2715842484226043</v>
      </c>
      <c r="I51" s="34">
        <v>60</v>
      </c>
      <c r="J51" s="37">
        <v>65</v>
      </c>
      <c r="K51" s="40" t="s">
        <v>87</v>
      </c>
      <c r="L51" s="34">
        <v>70</v>
      </c>
      <c r="M51" s="37">
        <v>75</v>
      </c>
      <c r="N51" s="37">
        <v>78</v>
      </c>
      <c r="O51" s="31">
        <f>MAX(I51:K51)</f>
        <v>65</v>
      </c>
      <c r="P51" s="31">
        <f>MAX(L51:N51)</f>
        <v>78</v>
      </c>
      <c r="Q51" s="36">
        <f>O51+P51</f>
        <v>143</v>
      </c>
      <c r="R51" s="38"/>
      <c r="S51" s="39">
        <f>Q51*H51</f>
        <v>181.8365475244324</v>
      </c>
    </row>
    <row r="52" spans="1:19" s="51" customFormat="1" ht="12.75">
      <c r="A52" s="64"/>
      <c r="B52" s="45"/>
      <c r="C52" s="44"/>
      <c r="D52" s="30"/>
      <c r="E52" s="31"/>
      <c r="F52" s="32"/>
      <c r="G52" s="32"/>
      <c r="H52" s="33"/>
      <c r="I52" s="41"/>
      <c r="J52" s="42"/>
      <c r="K52" s="43"/>
      <c r="L52" s="41"/>
      <c r="M52" s="42"/>
      <c r="N52" s="42"/>
      <c r="O52" s="31"/>
      <c r="P52" s="31"/>
      <c r="Q52" s="36"/>
      <c r="R52" s="38"/>
      <c r="S52" s="39"/>
    </row>
    <row r="53" spans="1:19" s="51" customFormat="1" ht="12.75">
      <c r="A53" s="46"/>
      <c r="B53" s="47"/>
      <c r="C53" s="44"/>
      <c r="D53" s="30"/>
      <c r="E53" s="31"/>
      <c r="F53" s="32"/>
      <c r="G53" s="32"/>
      <c r="H53" s="33"/>
      <c r="I53" s="41"/>
      <c r="J53" s="42"/>
      <c r="K53" s="43"/>
      <c r="L53" s="41"/>
      <c r="M53" s="42"/>
      <c r="N53" s="42"/>
      <c r="O53" s="31"/>
      <c r="P53" s="31"/>
      <c r="Q53" s="36"/>
      <c r="R53" s="38"/>
      <c r="S53" s="39"/>
    </row>
    <row r="54" spans="1:19" s="51" customFormat="1" ht="12.75">
      <c r="A54" s="49"/>
      <c r="B54" s="50"/>
      <c r="C54" s="44"/>
      <c r="D54" s="30"/>
      <c r="E54" s="31"/>
      <c r="F54" s="32"/>
      <c r="G54" s="32"/>
      <c r="H54" s="33"/>
      <c r="I54" s="41"/>
      <c r="J54" s="42"/>
      <c r="K54" s="43"/>
      <c r="L54" s="41"/>
      <c r="M54" s="42"/>
      <c r="N54" s="42"/>
      <c r="O54" s="31"/>
      <c r="P54" s="31"/>
      <c r="Q54" s="36"/>
      <c r="R54" s="38"/>
      <c r="S54" s="39"/>
    </row>
    <row r="55" spans="2:19" s="51" customFormat="1" ht="14.25">
      <c r="B55" s="52"/>
      <c r="C55" s="12" t="s">
        <v>53</v>
      </c>
      <c r="D55" s="53" t="s">
        <v>54</v>
      </c>
      <c r="E55" s="53"/>
      <c r="F55" s="54"/>
      <c r="G55" s="54"/>
      <c r="H55" s="55"/>
      <c r="I55" s="52"/>
      <c r="J55" s="56"/>
      <c r="K55" s="53"/>
      <c r="L55" s="52"/>
      <c r="M55" s="56"/>
      <c r="N55" s="57" t="s">
        <v>55</v>
      </c>
      <c r="O55" s="57"/>
      <c r="P55" s="13" t="s">
        <v>88</v>
      </c>
      <c r="Q55" s="53"/>
      <c r="R55" s="53"/>
      <c r="S55" s="58"/>
    </row>
    <row r="56" spans="2:19" s="51" customFormat="1" ht="14.25">
      <c r="B56" s="52"/>
      <c r="C56" s="12" t="s">
        <v>57</v>
      </c>
      <c r="D56" s="59" t="s">
        <v>58</v>
      </c>
      <c r="E56" s="59"/>
      <c r="F56" s="54"/>
      <c r="G56" s="54"/>
      <c r="H56" s="55"/>
      <c r="I56" s="52"/>
      <c r="J56" s="56"/>
      <c r="K56" s="53"/>
      <c r="L56" s="52"/>
      <c r="M56" s="56"/>
      <c r="N56" s="11"/>
      <c r="O56" s="12"/>
      <c r="P56" s="13" t="s">
        <v>56</v>
      </c>
      <c r="Q56" s="53"/>
      <c r="R56" s="53"/>
      <c r="S56" s="58"/>
    </row>
    <row r="57" spans="1:19" ht="12.75">
      <c r="A57" s="51"/>
      <c r="B57" s="52"/>
      <c r="C57" s="12" t="s">
        <v>60</v>
      </c>
      <c r="D57" s="60"/>
      <c r="E57" s="60"/>
      <c r="F57" s="54"/>
      <c r="G57" s="54"/>
      <c r="H57" s="55"/>
      <c r="I57" s="52"/>
      <c r="J57" s="56"/>
      <c r="K57" s="53"/>
      <c r="L57" s="52"/>
      <c r="M57" s="56"/>
      <c r="N57" s="11"/>
      <c r="O57" s="12"/>
      <c r="P57" s="13" t="s">
        <v>59</v>
      </c>
      <c r="Q57" s="53"/>
      <c r="R57" s="53"/>
      <c r="S57" s="58"/>
    </row>
    <row r="61" ht="12.75" customHeight="1"/>
    <row r="86" ht="12.75" customHeight="1"/>
    <row r="108" ht="12.75" customHeight="1"/>
  </sheetData>
  <sheetProtection selectLockedCells="1" selectUnlockedCells="1"/>
  <mergeCells count="46">
    <mergeCell ref="E4:M4"/>
    <mergeCell ref="E5:M5"/>
    <mergeCell ref="A7:H7"/>
    <mergeCell ref="I7:N7"/>
    <mergeCell ref="O7:S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L8:N8"/>
    <mergeCell ref="O8:O9"/>
    <mergeCell ref="P8:P9"/>
    <mergeCell ref="Q8:Q9"/>
    <mergeCell ref="R8:R9"/>
    <mergeCell ref="S8:S9"/>
    <mergeCell ref="D27:E27"/>
    <mergeCell ref="N27:O27"/>
    <mergeCell ref="D28:E28"/>
    <mergeCell ref="D29:E29"/>
    <mergeCell ref="A34:H34"/>
    <mergeCell ref="I34:N34"/>
    <mergeCell ref="O34:S34"/>
    <mergeCell ref="A35:A36"/>
    <mergeCell ref="B35:B36"/>
    <mergeCell ref="C35:C36"/>
    <mergeCell ref="D35:D36"/>
    <mergeCell ref="E35:E36"/>
    <mergeCell ref="F35:F36"/>
    <mergeCell ref="G35:G36"/>
    <mergeCell ref="H35:H36"/>
    <mergeCell ref="I35:K35"/>
    <mergeCell ref="L35:N35"/>
    <mergeCell ref="O35:O36"/>
    <mergeCell ref="P35:P36"/>
    <mergeCell ref="Q35:Q36"/>
    <mergeCell ref="R35:R36"/>
    <mergeCell ref="S35:S36"/>
    <mergeCell ref="D55:E55"/>
    <mergeCell ref="N55:O55"/>
    <mergeCell ref="D56:E56"/>
    <mergeCell ref="D57:E57"/>
  </mergeCells>
  <printOptions/>
  <pageMargins left="0.15763888888888888" right="0.15763888888888888" top="0.39375" bottom="0.39375" header="0.5118055555555555" footer="0.5118055555555555"/>
  <pageSetup horizontalDpi="300" verticalDpi="300" orientation="landscape" paperSize="9"/>
  <rowBreaks count="4" manualBreakCount="4">
    <brk id="29" max="255" man="1"/>
    <brk id="78" max="255" man="1"/>
    <brk id="100" max="255" man="1"/>
    <brk id="1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="115" zoomScaleNormal="115" workbookViewId="0" topLeftCell="B13">
      <selection activeCell="H22" sqref="H22"/>
    </sheetView>
  </sheetViews>
  <sheetFormatPr defaultColWidth="12.57421875" defaultRowHeight="12.75"/>
  <cols>
    <col min="1" max="1" width="0" style="0" hidden="1" customWidth="1"/>
    <col min="2" max="2" width="2.7109375" style="0" customWidth="1"/>
    <col min="3" max="3" width="17.8515625" style="0" customWidth="1"/>
    <col min="4" max="4" width="6.00390625" style="0" customWidth="1"/>
    <col min="5" max="5" width="11.57421875" style="0" customWidth="1"/>
    <col min="6" max="6" width="6.28125" style="0" customWidth="1"/>
    <col min="7" max="7" width="7.421875" style="0" customWidth="1"/>
    <col min="8" max="8" width="8.421875" style="0" customWidth="1"/>
    <col min="9" max="9" width="9.00390625" style="0" customWidth="1"/>
    <col min="10" max="10" width="10.8515625" style="0" customWidth="1"/>
    <col min="11" max="11" width="10.28125" style="0" customWidth="1"/>
    <col min="12" max="12" width="10.57421875" style="0" customWidth="1"/>
    <col min="13" max="13" width="9.28125" style="0" customWidth="1"/>
    <col min="14" max="14" width="9.421875" style="0" customWidth="1"/>
    <col min="15" max="15" width="7.28125" style="0" customWidth="1"/>
    <col min="16" max="16" width="6.00390625" style="0" customWidth="1"/>
    <col min="17" max="17" width="7.7109375" style="0" customWidth="1"/>
    <col min="18" max="18" width="5.8515625" style="0" customWidth="1"/>
    <col min="19" max="16384" width="11.57421875" style="0" customWidth="1"/>
  </cols>
  <sheetData>
    <row r="1" spans="1:19" ht="18">
      <c r="A1" s="51"/>
      <c r="B1" s="52"/>
      <c r="C1" s="65"/>
      <c r="D1" s="52"/>
      <c r="E1" s="52"/>
      <c r="F1" s="54"/>
      <c r="G1" s="54"/>
      <c r="H1" s="55"/>
      <c r="I1" s="2" t="s">
        <v>0</v>
      </c>
      <c r="J1" s="2"/>
      <c r="K1" s="2"/>
      <c r="L1" s="2"/>
      <c r="M1" s="2"/>
      <c r="N1" s="2"/>
      <c r="O1" s="2"/>
      <c r="P1" s="2"/>
      <c r="Q1" s="2"/>
      <c r="R1" s="53"/>
      <c r="S1" s="58"/>
    </row>
    <row r="2" spans="1:19" ht="15.75">
      <c r="A2" s="51"/>
      <c r="B2" s="52"/>
      <c r="C2" s="65"/>
      <c r="D2" s="52"/>
      <c r="E2" s="52"/>
      <c r="F2" s="54"/>
      <c r="G2" s="54"/>
      <c r="H2" s="55"/>
      <c r="I2" s="6" t="s">
        <v>1</v>
      </c>
      <c r="J2" s="6"/>
      <c r="K2" s="6"/>
      <c r="L2" s="6"/>
      <c r="M2" s="6"/>
      <c r="N2" s="6"/>
      <c r="O2" s="6"/>
      <c r="P2" s="6"/>
      <c r="Q2" s="6"/>
      <c r="R2" s="53"/>
      <c r="S2" s="58"/>
    </row>
    <row r="3" spans="1:19" ht="12.75">
      <c r="A3" s="51"/>
      <c r="B3" s="52"/>
      <c r="C3" s="65"/>
      <c r="D3" s="52"/>
      <c r="E3" s="52"/>
      <c r="F3" s="54"/>
      <c r="G3" s="54"/>
      <c r="H3" s="55"/>
      <c r="I3" s="52"/>
      <c r="J3" s="56"/>
      <c r="K3" s="53"/>
      <c r="L3" s="52"/>
      <c r="M3" s="56"/>
      <c r="N3" s="56"/>
      <c r="O3" s="53"/>
      <c r="P3" s="53"/>
      <c r="Q3" s="53"/>
      <c r="R3" s="53"/>
      <c r="S3" s="58"/>
    </row>
    <row r="4" spans="1:19" ht="12.75">
      <c r="A4" s="51"/>
      <c r="B4" s="62"/>
      <c r="C4" s="63" t="s">
        <v>89</v>
      </c>
      <c r="D4" s="52"/>
      <c r="E4" s="52"/>
      <c r="F4" s="54"/>
      <c r="G4" s="54"/>
      <c r="H4" s="55"/>
      <c r="I4" s="52"/>
      <c r="J4" s="56"/>
      <c r="K4" s="53"/>
      <c r="L4" s="52"/>
      <c r="M4" s="56"/>
      <c r="N4" s="56"/>
      <c r="O4" s="53"/>
      <c r="P4" s="53"/>
      <c r="Q4" s="53"/>
      <c r="R4" s="53"/>
      <c r="S4" s="58"/>
    </row>
    <row r="5" spans="1:19" ht="12.75">
      <c r="A5" s="14" t="s">
        <v>3</v>
      </c>
      <c r="B5" s="14"/>
      <c r="C5" s="14"/>
      <c r="D5" s="14"/>
      <c r="E5" s="14"/>
      <c r="F5" s="14"/>
      <c r="G5" s="14"/>
      <c r="H5" s="14"/>
      <c r="I5" s="14" t="s">
        <v>4</v>
      </c>
      <c r="J5" s="14"/>
      <c r="K5" s="14"/>
      <c r="L5" s="14"/>
      <c r="M5" s="14"/>
      <c r="N5" s="14"/>
      <c r="O5" s="15" t="s">
        <v>5</v>
      </c>
      <c r="P5" s="15"/>
      <c r="Q5" s="15"/>
      <c r="R5" s="15"/>
      <c r="S5" s="15"/>
    </row>
    <row r="6" spans="1:19" ht="12.75" customHeight="1">
      <c r="A6" s="16" t="s">
        <v>6</v>
      </c>
      <c r="B6" s="16" t="s">
        <v>7</v>
      </c>
      <c r="C6" s="16" t="s">
        <v>8</v>
      </c>
      <c r="D6" s="16" t="s">
        <v>9</v>
      </c>
      <c r="E6" s="16" t="s">
        <v>10</v>
      </c>
      <c r="F6" s="17"/>
      <c r="G6" s="17" t="s">
        <v>12</v>
      </c>
      <c r="H6" s="18" t="s">
        <v>13</v>
      </c>
      <c r="I6" s="19" t="s">
        <v>14</v>
      </c>
      <c r="J6" s="19"/>
      <c r="K6" s="19"/>
      <c r="L6" s="19" t="s">
        <v>15</v>
      </c>
      <c r="M6" s="19"/>
      <c r="N6" s="19"/>
      <c r="O6" s="20" t="s">
        <v>16</v>
      </c>
      <c r="P6" s="21" t="s">
        <v>17</v>
      </c>
      <c r="Q6" s="22" t="s">
        <v>18</v>
      </c>
      <c r="R6" s="22" t="s">
        <v>19</v>
      </c>
      <c r="S6" s="23" t="s">
        <v>20</v>
      </c>
    </row>
    <row r="7" spans="1:19" ht="12.75">
      <c r="A7" s="16"/>
      <c r="B7" s="16"/>
      <c r="C7" s="16"/>
      <c r="D7" s="16"/>
      <c r="E7" s="16"/>
      <c r="F7" s="17"/>
      <c r="G7" s="17"/>
      <c r="H7" s="18"/>
      <c r="I7" s="24">
        <v>1</v>
      </c>
      <c r="J7" s="25">
        <v>2</v>
      </c>
      <c r="K7" s="26">
        <v>3</v>
      </c>
      <c r="L7" s="25">
        <v>1</v>
      </c>
      <c r="M7" s="25">
        <v>2</v>
      </c>
      <c r="N7" s="26">
        <v>3</v>
      </c>
      <c r="O7" s="20"/>
      <c r="P7" s="21"/>
      <c r="Q7" s="22"/>
      <c r="R7" s="22"/>
      <c r="S7" s="23"/>
    </row>
    <row r="8" spans="1:19" ht="12.75">
      <c r="A8" s="27"/>
      <c r="B8" s="28"/>
      <c r="C8" s="44" t="s">
        <v>90</v>
      </c>
      <c r="D8" s="30">
        <v>1997</v>
      </c>
      <c r="E8" s="31" t="s">
        <v>49</v>
      </c>
      <c r="F8" s="32">
        <v>83</v>
      </c>
      <c r="G8" s="32" t="s">
        <v>91</v>
      </c>
      <c r="H8" s="33">
        <f>POWER(10,(0.794358141*(LOG10(F8/174.393)*LOG10(F8/174.393))))</f>
        <v>1.2094643877723368</v>
      </c>
      <c r="I8" s="34">
        <v>73</v>
      </c>
      <c r="J8" s="37">
        <v>78</v>
      </c>
      <c r="K8" s="36">
        <v>82</v>
      </c>
      <c r="L8" s="34">
        <v>88</v>
      </c>
      <c r="M8" s="37">
        <v>93</v>
      </c>
      <c r="N8" s="37">
        <v>97</v>
      </c>
      <c r="O8" s="31">
        <f>MAX(I8:K8)</f>
        <v>82</v>
      </c>
      <c r="P8" s="31">
        <f>MAX(L8:N8)</f>
        <v>97</v>
      </c>
      <c r="Q8" s="36">
        <f>O8+P8</f>
        <v>179</v>
      </c>
      <c r="R8" s="38"/>
      <c r="S8" s="39">
        <f>Q8*H8</f>
        <v>216.4941254112483</v>
      </c>
    </row>
    <row r="9" spans="1:19" ht="12.75">
      <c r="A9" s="27"/>
      <c r="B9" s="28"/>
      <c r="C9" s="44" t="s">
        <v>92</v>
      </c>
      <c r="D9" s="30">
        <v>2000</v>
      </c>
      <c r="E9" s="31" t="s">
        <v>29</v>
      </c>
      <c r="F9" s="32">
        <v>83.8</v>
      </c>
      <c r="G9" s="32" t="s">
        <v>91</v>
      </c>
      <c r="H9" s="33">
        <f>POWER(10,(0.794358141*(LOG10(F9/174.393)*LOG10(F9/174.393))))</f>
        <v>1.2035738346554208</v>
      </c>
      <c r="I9" s="34">
        <v>65</v>
      </c>
      <c r="J9" s="37">
        <v>70</v>
      </c>
      <c r="K9" s="36">
        <v>75</v>
      </c>
      <c r="L9" s="34">
        <v>85</v>
      </c>
      <c r="M9" s="37">
        <v>90</v>
      </c>
      <c r="N9" s="35" t="s">
        <v>93</v>
      </c>
      <c r="O9" s="31">
        <f>MAX(I9:K9)</f>
        <v>75</v>
      </c>
      <c r="P9" s="31">
        <f>MAX(L9:N9)</f>
        <v>90</v>
      </c>
      <c r="Q9" s="36">
        <f>O9+P9</f>
        <v>165</v>
      </c>
      <c r="R9" s="38"/>
      <c r="S9" s="39">
        <f>Q9*H9</f>
        <v>198.58968271814442</v>
      </c>
    </row>
    <row r="10" spans="1:19" ht="12.75">
      <c r="A10" s="27"/>
      <c r="B10" s="45"/>
      <c r="C10" s="44" t="s">
        <v>94</v>
      </c>
      <c r="D10" s="30">
        <v>2000</v>
      </c>
      <c r="E10" s="31" t="s">
        <v>29</v>
      </c>
      <c r="F10" s="32">
        <v>78.6</v>
      </c>
      <c r="G10" s="32" t="s">
        <v>91</v>
      </c>
      <c r="H10" s="33">
        <f>POWER(10,(0.794358141*(LOG10(F10/174.393)*LOG10(F10/174.393))))</f>
        <v>1.2449615316879723</v>
      </c>
      <c r="I10" s="34">
        <v>55</v>
      </c>
      <c r="J10" s="37">
        <v>58</v>
      </c>
      <c r="K10" s="36">
        <v>61</v>
      </c>
      <c r="L10" s="34">
        <v>75</v>
      </c>
      <c r="M10" s="37">
        <v>80</v>
      </c>
      <c r="N10" s="35" t="s">
        <v>95</v>
      </c>
      <c r="O10" s="31">
        <f>MAX(I10:K10)</f>
        <v>61</v>
      </c>
      <c r="P10" s="31">
        <f>MAX(L10:N10)</f>
        <v>80</v>
      </c>
      <c r="Q10" s="36">
        <f>O10+P10</f>
        <v>141</v>
      </c>
      <c r="R10" s="38"/>
      <c r="S10" s="39">
        <f>Q10*H10</f>
        <v>175.5395759680041</v>
      </c>
    </row>
    <row r="11" spans="1:19" ht="12.75">
      <c r="A11" s="27"/>
      <c r="B11" s="28"/>
      <c r="C11" s="44" t="s">
        <v>96</v>
      </c>
      <c r="D11" s="30">
        <v>1992</v>
      </c>
      <c r="E11" s="31" t="s">
        <v>84</v>
      </c>
      <c r="F11" s="32">
        <v>82.5</v>
      </c>
      <c r="G11" s="32" t="s">
        <v>91</v>
      </c>
      <c r="H11" s="33">
        <f>POWER(10,(0.794358141*(LOG10(F11/174.393)*LOG10(F11/174.393))))</f>
        <v>1.2132292151710302</v>
      </c>
      <c r="I11" s="40" t="s">
        <v>95</v>
      </c>
      <c r="J11" s="37">
        <v>85</v>
      </c>
      <c r="K11" s="40" t="s">
        <v>52</v>
      </c>
      <c r="L11" s="34">
        <v>100</v>
      </c>
      <c r="M11" s="35" t="s">
        <v>97</v>
      </c>
      <c r="N11" s="37">
        <v>110</v>
      </c>
      <c r="O11" s="31">
        <f>MAX(I11:K11)</f>
        <v>85</v>
      </c>
      <c r="P11" s="31">
        <f>MAX(L11:N11)</f>
        <v>110</v>
      </c>
      <c r="Q11" s="36">
        <f>O11+P11</f>
        <v>195</v>
      </c>
      <c r="R11" s="38"/>
      <c r="S11" s="39">
        <f>Q11*H11</f>
        <v>236.5796969583509</v>
      </c>
    </row>
    <row r="12" spans="1:19" ht="12.75">
      <c r="A12" s="27"/>
      <c r="B12" s="28"/>
      <c r="C12" s="44"/>
      <c r="D12" s="30"/>
      <c r="E12" s="31"/>
      <c r="F12" s="32"/>
      <c r="G12" s="32"/>
      <c r="H12" s="33"/>
      <c r="I12" s="41"/>
      <c r="J12" s="42"/>
      <c r="K12" s="43"/>
      <c r="L12" s="41"/>
      <c r="M12" s="42"/>
      <c r="N12" s="42"/>
      <c r="O12" s="31">
        <f>MAX(I12:K12)</f>
        <v>0</v>
      </c>
      <c r="P12" s="31">
        <f>MAX(L12:N12)</f>
        <v>0</v>
      </c>
      <c r="Q12" s="36">
        <f>O12+P12</f>
        <v>0</v>
      </c>
      <c r="R12" s="38"/>
      <c r="S12" s="39">
        <f>Q12*H12</f>
        <v>0</v>
      </c>
    </row>
    <row r="13" spans="1:19" ht="12.75">
      <c r="A13" s="51"/>
      <c r="B13" s="45"/>
      <c r="C13" s="44" t="s">
        <v>98</v>
      </c>
      <c r="D13" s="30">
        <v>1986</v>
      </c>
      <c r="E13" s="31" t="s">
        <v>99</v>
      </c>
      <c r="F13" s="32">
        <v>87.6</v>
      </c>
      <c r="G13" s="32" t="s">
        <v>100</v>
      </c>
      <c r="H13" s="33">
        <f>POWER(10,(0.794358141*(LOG10(F13/174.393)*LOG10(F13/174.393))))</f>
        <v>1.1776826068267396</v>
      </c>
      <c r="I13" s="34">
        <v>94</v>
      </c>
      <c r="J13" s="37">
        <v>102</v>
      </c>
      <c r="K13" s="40" t="s">
        <v>101</v>
      </c>
      <c r="L13" s="34">
        <v>128</v>
      </c>
      <c r="M13" s="35" t="s">
        <v>102</v>
      </c>
      <c r="N13" s="35" t="s">
        <v>102</v>
      </c>
      <c r="O13" s="31">
        <f>MAX(I13:K13)</f>
        <v>102</v>
      </c>
      <c r="P13" s="31">
        <f>MAX(L13:N13)</f>
        <v>128</v>
      </c>
      <c r="Q13" s="36">
        <f>O13+P13</f>
        <v>230</v>
      </c>
      <c r="R13" s="38"/>
      <c r="S13" s="39">
        <f>Q13*H13</f>
        <v>270.86699957015014</v>
      </c>
    </row>
    <row r="14" spans="1:19" ht="12.75">
      <c r="A14" s="51"/>
      <c r="B14" s="45"/>
      <c r="C14" s="44" t="s">
        <v>103</v>
      </c>
      <c r="D14" s="30">
        <v>1990</v>
      </c>
      <c r="E14" s="31" t="s">
        <v>29</v>
      </c>
      <c r="F14" s="32">
        <v>88.3</v>
      </c>
      <c r="G14" s="32" t="s">
        <v>100</v>
      </c>
      <c r="H14" s="33">
        <f>POWER(10,(0.794358141*(LOG10(F14/174.393)*LOG10(F14/174.393))))</f>
        <v>1.1732637182747279</v>
      </c>
      <c r="I14" s="34">
        <v>125</v>
      </c>
      <c r="J14" s="35" t="s">
        <v>104</v>
      </c>
      <c r="K14" s="40" t="s">
        <v>104</v>
      </c>
      <c r="L14" s="34">
        <v>155</v>
      </c>
      <c r="M14" s="37">
        <v>162</v>
      </c>
      <c r="N14" s="35" t="s">
        <v>105</v>
      </c>
      <c r="O14" s="31">
        <f>MAX(I14:K14)</f>
        <v>125</v>
      </c>
      <c r="P14" s="31">
        <f>MAX(L14:N14)</f>
        <v>162</v>
      </c>
      <c r="Q14" s="36">
        <f>O14+P14</f>
        <v>287</v>
      </c>
      <c r="R14" s="38"/>
      <c r="S14" s="39">
        <f>Q14*H14</f>
        <v>336.7266871448469</v>
      </c>
    </row>
    <row r="15" spans="2:19" ht="12.75">
      <c r="B15" s="45"/>
      <c r="C15" s="44" t="s">
        <v>106</v>
      </c>
      <c r="D15" s="30">
        <v>1994</v>
      </c>
      <c r="E15" s="31" t="s">
        <v>49</v>
      </c>
      <c r="F15" s="32">
        <v>91</v>
      </c>
      <c r="G15" s="32" t="s">
        <v>100</v>
      </c>
      <c r="H15" s="33">
        <f>POWER(10,(0.794358141*(LOG10(F15/174.393)*LOG10(F15/174.393))))</f>
        <v>1.1571487872993071</v>
      </c>
      <c r="I15" s="34">
        <v>135</v>
      </c>
      <c r="J15" s="37">
        <v>140</v>
      </c>
      <c r="K15" s="36">
        <v>145</v>
      </c>
      <c r="L15" s="40" t="s">
        <v>105</v>
      </c>
      <c r="M15" s="37">
        <v>165</v>
      </c>
      <c r="N15" s="37">
        <v>175</v>
      </c>
      <c r="O15" s="31">
        <f>MAX(I15:K15)</f>
        <v>145</v>
      </c>
      <c r="P15" s="31">
        <f>MAX(L15:N15)</f>
        <v>175</v>
      </c>
      <c r="Q15" s="36">
        <f>O15+P15</f>
        <v>320</v>
      </c>
      <c r="R15" s="38"/>
      <c r="S15" s="39">
        <f>Q15*H15</f>
        <v>370.2876119357783</v>
      </c>
    </row>
    <row r="16" spans="2:19" ht="12.75">
      <c r="B16" s="45"/>
      <c r="C16" s="44" t="s">
        <v>107</v>
      </c>
      <c r="D16" s="30">
        <v>1982</v>
      </c>
      <c r="E16" s="31" t="s">
        <v>108</v>
      </c>
      <c r="F16" s="32">
        <v>89.9</v>
      </c>
      <c r="G16" s="32" t="s">
        <v>100</v>
      </c>
      <c r="H16" s="33">
        <f>POWER(10,(0.794358141*(LOG10(F16/174.393)*LOG10(F16/174.393))))</f>
        <v>1.1635411657784211</v>
      </c>
      <c r="I16" s="34">
        <v>100</v>
      </c>
      <c r="J16" s="37">
        <v>107</v>
      </c>
      <c r="K16" s="36">
        <v>112</v>
      </c>
      <c r="L16" s="34">
        <v>130</v>
      </c>
      <c r="M16" s="37">
        <v>135</v>
      </c>
      <c r="N16" s="37">
        <v>140</v>
      </c>
      <c r="O16" s="31">
        <f>MAX(I16:K16)</f>
        <v>112</v>
      </c>
      <c r="P16" s="31">
        <f>MAX(L16:N16)</f>
        <v>140</v>
      </c>
      <c r="Q16" s="36">
        <f>O16+P16</f>
        <v>252</v>
      </c>
      <c r="R16" s="38"/>
      <c r="S16" s="39">
        <f>Q16*H16</f>
        <v>293.2123737761621</v>
      </c>
    </row>
    <row r="17" spans="2:19" ht="12.75">
      <c r="B17" s="45"/>
      <c r="C17" s="44" t="s">
        <v>109</v>
      </c>
      <c r="D17" s="30">
        <v>1999</v>
      </c>
      <c r="E17" s="31" t="s">
        <v>84</v>
      </c>
      <c r="F17" s="32">
        <v>85.4</v>
      </c>
      <c r="G17" s="32" t="s">
        <v>100</v>
      </c>
      <c r="H17" s="33">
        <f>POWER(10,(0.794358141*(LOG10(F17/174.393)*LOG10(F17/174.393))))</f>
        <v>1.1922652241560239</v>
      </c>
      <c r="I17" s="40">
        <v>55</v>
      </c>
      <c r="J17" s="37">
        <v>55</v>
      </c>
      <c r="K17" s="36">
        <v>60</v>
      </c>
      <c r="L17" s="34">
        <v>65</v>
      </c>
      <c r="M17" s="35" t="s">
        <v>110</v>
      </c>
      <c r="N17" s="35" t="s">
        <v>93</v>
      </c>
      <c r="O17" s="31">
        <f>MAX(I17:K17)</f>
        <v>60</v>
      </c>
      <c r="P17" s="31">
        <f>MAX(L17:N17)</f>
        <v>65</v>
      </c>
      <c r="Q17" s="36">
        <f>O17+P17</f>
        <v>125</v>
      </c>
      <c r="R17" s="38"/>
      <c r="S17" s="39">
        <f>Q17*H17</f>
        <v>149.03315301950298</v>
      </c>
    </row>
    <row r="18" spans="2:19" ht="12.75">
      <c r="B18" s="45"/>
      <c r="C18" s="44" t="s">
        <v>111</v>
      </c>
      <c r="D18" s="30">
        <v>2000</v>
      </c>
      <c r="E18" s="31" t="s">
        <v>51</v>
      </c>
      <c r="F18" s="32">
        <v>88.5</v>
      </c>
      <c r="G18" s="32" t="s">
        <v>100</v>
      </c>
      <c r="H18" s="33">
        <f>POWER(10,(0.794358141*(LOG10(F18/174.393)*LOG10(F18/174.393))))</f>
        <v>1.172019991273522</v>
      </c>
      <c r="I18" s="34">
        <v>105</v>
      </c>
      <c r="J18" s="37">
        <v>110</v>
      </c>
      <c r="K18" s="40" t="s">
        <v>112</v>
      </c>
      <c r="L18" s="34">
        <v>125</v>
      </c>
      <c r="M18" s="37">
        <v>130</v>
      </c>
      <c r="N18" s="35" t="s">
        <v>102</v>
      </c>
      <c r="O18" s="31">
        <f>MAX(I18:K18)</f>
        <v>110</v>
      </c>
      <c r="P18" s="31">
        <f>MAX(L18:N18)</f>
        <v>130</v>
      </c>
      <c r="Q18" s="36">
        <f>O18+P18</f>
        <v>240</v>
      </c>
      <c r="R18" s="38"/>
      <c r="S18" s="39">
        <f>Q18*H18</f>
        <v>281.2847979056453</v>
      </c>
    </row>
    <row r="19" spans="2:19" ht="12.75">
      <c r="B19" s="45"/>
      <c r="C19" s="44"/>
      <c r="D19" s="30"/>
      <c r="E19" s="31"/>
      <c r="F19" s="32"/>
      <c r="G19" s="32"/>
      <c r="H19" s="33"/>
      <c r="I19" s="41"/>
      <c r="J19" s="42"/>
      <c r="K19" s="43"/>
      <c r="L19" s="41"/>
      <c r="M19" s="42"/>
      <c r="N19" s="42"/>
      <c r="O19" s="31">
        <f>MAX(I19:K19)</f>
        <v>0</v>
      </c>
      <c r="P19" s="31">
        <f>MAX(L19:N19)</f>
        <v>0</v>
      </c>
      <c r="Q19" s="36">
        <f>O19+P19</f>
        <v>0</v>
      </c>
      <c r="R19" s="38"/>
      <c r="S19" s="39">
        <f>Q19*H19</f>
        <v>0</v>
      </c>
    </row>
    <row r="20" spans="2:19" ht="12.75">
      <c r="B20" s="50"/>
      <c r="C20" s="44"/>
      <c r="D20" s="30"/>
      <c r="E20" s="31"/>
      <c r="F20" s="32"/>
      <c r="G20" s="32"/>
      <c r="H20" s="33"/>
      <c r="I20" s="41"/>
      <c r="J20" s="42"/>
      <c r="K20" s="43"/>
      <c r="L20" s="41"/>
      <c r="M20" s="42"/>
      <c r="N20" s="42"/>
      <c r="O20" s="31">
        <f>MAX(I20:K20)</f>
        <v>0</v>
      </c>
      <c r="P20" s="31">
        <f>MAX(L20:N20)</f>
        <v>0</v>
      </c>
      <c r="Q20" s="36">
        <f>O20+P20</f>
        <v>0</v>
      </c>
      <c r="R20" s="38"/>
      <c r="S20" s="39">
        <f>Q20*H20</f>
        <v>0</v>
      </c>
    </row>
    <row r="21" spans="2:19" ht="14.25">
      <c r="B21" s="52"/>
      <c r="C21" s="12" t="s">
        <v>53</v>
      </c>
      <c r="D21" s="53" t="s">
        <v>54</v>
      </c>
      <c r="E21" s="53"/>
      <c r="F21" s="54"/>
      <c r="G21" s="54"/>
      <c r="H21" s="55"/>
      <c r="I21" s="52"/>
      <c r="J21" s="56"/>
      <c r="K21" s="53"/>
      <c r="L21" s="52"/>
      <c r="M21" s="56"/>
      <c r="N21" s="57" t="s">
        <v>55</v>
      </c>
      <c r="O21" s="57"/>
      <c r="P21" s="13" t="s">
        <v>88</v>
      </c>
      <c r="Q21" s="53"/>
      <c r="R21" s="53"/>
      <c r="S21" s="58"/>
    </row>
    <row r="22" spans="2:19" ht="14.25">
      <c r="B22" s="52"/>
      <c r="C22" s="12" t="s">
        <v>57</v>
      </c>
      <c r="D22" s="59" t="s">
        <v>58</v>
      </c>
      <c r="E22" s="59"/>
      <c r="F22" s="54"/>
      <c r="G22" s="54"/>
      <c r="H22" s="55"/>
      <c r="I22" s="52"/>
      <c r="J22" s="56"/>
      <c r="K22" s="53"/>
      <c r="L22" s="52"/>
      <c r="M22" s="56"/>
      <c r="N22" s="11"/>
      <c r="O22" s="12"/>
      <c r="P22" s="13" t="s">
        <v>56</v>
      </c>
      <c r="Q22" s="53"/>
      <c r="R22" s="53"/>
      <c r="S22" s="58"/>
    </row>
    <row r="23" spans="2:19" ht="14.25">
      <c r="B23" s="52"/>
      <c r="C23" s="12" t="s">
        <v>60</v>
      </c>
      <c r="D23" s="60"/>
      <c r="E23" s="60"/>
      <c r="F23" s="54"/>
      <c r="G23" s="54"/>
      <c r="H23" s="55"/>
      <c r="I23" s="52"/>
      <c r="J23" s="56"/>
      <c r="K23" s="53"/>
      <c r="L23" s="52"/>
      <c r="M23" s="56"/>
      <c r="N23" s="11"/>
      <c r="O23" s="12"/>
      <c r="P23" s="13" t="s">
        <v>113</v>
      </c>
      <c r="Q23" s="53"/>
      <c r="R23" s="53"/>
      <c r="S23" s="58"/>
    </row>
    <row r="25" spans="2:19" ht="12.75">
      <c r="B25" s="62"/>
      <c r="C25" s="63" t="s">
        <v>114</v>
      </c>
      <c r="D25" s="52"/>
      <c r="E25" s="52"/>
      <c r="F25" s="54"/>
      <c r="G25" s="54"/>
      <c r="H25" s="55"/>
      <c r="I25" s="52"/>
      <c r="J25" s="56"/>
      <c r="K25" s="53"/>
      <c r="L25" s="52"/>
      <c r="M25" s="56"/>
      <c r="N25" s="56"/>
      <c r="O25" s="53"/>
      <c r="P25" s="53"/>
      <c r="Q25" s="53"/>
      <c r="R25" s="53"/>
      <c r="S25" s="58"/>
    </row>
    <row r="26" spans="2:19" ht="12.75">
      <c r="B26" s="14"/>
      <c r="C26" s="14"/>
      <c r="D26" s="14"/>
      <c r="E26" s="14"/>
      <c r="F26" s="14"/>
      <c r="G26" s="14"/>
      <c r="H26" s="14"/>
      <c r="I26" s="14" t="s">
        <v>4</v>
      </c>
      <c r="J26" s="14"/>
      <c r="K26" s="14"/>
      <c r="L26" s="14"/>
      <c r="M26" s="14"/>
      <c r="N26" s="14"/>
      <c r="O26" s="15" t="s">
        <v>5</v>
      </c>
      <c r="P26" s="15"/>
      <c r="Q26" s="15"/>
      <c r="R26" s="15"/>
      <c r="S26" s="15"/>
    </row>
    <row r="27" spans="2:19" ht="12.75" customHeight="1">
      <c r="B27" s="16" t="s">
        <v>7</v>
      </c>
      <c r="C27" s="16" t="s">
        <v>8</v>
      </c>
      <c r="D27" s="16" t="s">
        <v>9</v>
      </c>
      <c r="E27" s="16" t="s">
        <v>10</v>
      </c>
      <c r="F27" s="17"/>
      <c r="G27" s="17" t="s">
        <v>12</v>
      </c>
      <c r="H27" s="18" t="s">
        <v>13</v>
      </c>
      <c r="I27" s="19" t="s">
        <v>14</v>
      </c>
      <c r="J27" s="19"/>
      <c r="K27" s="19"/>
      <c r="L27" s="19" t="s">
        <v>15</v>
      </c>
      <c r="M27" s="19"/>
      <c r="N27" s="19"/>
      <c r="O27" s="20" t="s">
        <v>16</v>
      </c>
      <c r="P27" s="21" t="s">
        <v>17</v>
      </c>
      <c r="Q27" s="22" t="s">
        <v>18</v>
      </c>
      <c r="R27" s="22" t="s">
        <v>19</v>
      </c>
      <c r="S27" s="23" t="s">
        <v>20</v>
      </c>
    </row>
    <row r="28" spans="2:19" ht="12.75">
      <c r="B28" s="16"/>
      <c r="C28" s="16"/>
      <c r="D28" s="16"/>
      <c r="E28" s="16"/>
      <c r="F28" s="17"/>
      <c r="G28" s="17"/>
      <c r="H28" s="18"/>
      <c r="I28" s="24">
        <v>1</v>
      </c>
      <c r="J28" s="25">
        <v>2</v>
      </c>
      <c r="K28" s="26">
        <v>3</v>
      </c>
      <c r="L28" s="25">
        <v>1</v>
      </c>
      <c r="M28" s="25">
        <v>2</v>
      </c>
      <c r="N28" s="26">
        <v>3</v>
      </c>
      <c r="O28" s="20"/>
      <c r="P28" s="21"/>
      <c r="Q28" s="22"/>
      <c r="R28" s="22"/>
      <c r="S28" s="23"/>
    </row>
    <row r="29" spans="2:19" ht="12.75">
      <c r="B29" s="45"/>
      <c r="C29" s="44" t="s">
        <v>115</v>
      </c>
      <c r="D29" s="30">
        <v>2000</v>
      </c>
      <c r="E29" s="31" t="s">
        <v>116</v>
      </c>
      <c r="F29" s="32">
        <v>97.1</v>
      </c>
      <c r="G29" s="32" t="s">
        <v>117</v>
      </c>
      <c r="H29" s="33">
        <f>POWER(10,(0.794358141*(LOG10(F29/174.393)*LOG10(F29/174.393))))</f>
        <v>1.1255736263701954</v>
      </c>
      <c r="I29" s="34">
        <v>60</v>
      </c>
      <c r="J29" s="37">
        <v>65</v>
      </c>
      <c r="K29" s="36">
        <v>70</v>
      </c>
      <c r="L29" s="34">
        <v>73</v>
      </c>
      <c r="M29" s="37">
        <v>79</v>
      </c>
      <c r="N29" s="37">
        <v>84</v>
      </c>
      <c r="O29" s="31">
        <f>MAX(I29:K29)</f>
        <v>70</v>
      </c>
      <c r="P29" s="31">
        <f>MAX(L29:N29)</f>
        <v>84</v>
      </c>
      <c r="Q29" s="36">
        <f>O29+P29</f>
        <v>154</v>
      </c>
      <c r="R29" s="38"/>
      <c r="S29" s="39">
        <f>Q29*H29</f>
        <v>173.3383384610101</v>
      </c>
    </row>
    <row r="30" spans="2:19" ht="12.75">
      <c r="B30" s="47"/>
      <c r="C30" s="44" t="s">
        <v>118</v>
      </c>
      <c r="D30" s="30">
        <v>1989</v>
      </c>
      <c r="E30" s="31" t="s">
        <v>99</v>
      </c>
      <c r="F30" s="32">
        <v>102.3</v>
      </c>
      <c r="G30" s="32" t="s">
        <v>117</v>
      </c>
      <c r="H30" s="33">
        <f>POWER(10,(0.794358141*(LOG10(F30/174.393)*LOG10(F30/174.393))))</f>
        <v>1.103133016074866</v>
      </c>
      <c r="I30" s="40" t="s">
        <v>119</v>
      </c>
      <c r="J30" s="37">
        <v>150</v>
      </c>
      <c r="K30" s="36">
        <v>155</v>
      </c>
      <c r="L30" s="34">
        <v>180</v>
      </c>
      <c r="M30" s="35" t="s">
        <v>120</v>
      </c>
      <c r="N30" s="35" t="s">
        <v>120</v>
      </c>
      <c r="O30" s="31">
        <f>MAX(I30:K30)</f>
        <v>155</v>
      </c>
      <c r="P30" s="31">
        <f>MAX(L30:N30)</f>
        <v>180</v>
      </c>
      <c r="Q30" s="36">
        <f>O30+P30</f>
        <v>335</v>
      </c>
      <c r="R30" s="38"/>
      <c r="S30" s="39">
        <f>Q30*H30</f>
        <v>369.5495603850801</v>
      </c>
    </row>
    <row r="31" spans="2:19" ht="12.75">
      <c r="B31" s="47"/>
      <c r="C31" s="44" t="s">
        <v>121</v>
      </c>
      <c r="D31" s="30">
        <v>1998</v>
      </c>
      <c r="E31" s="31" t="s">
        <v>49</v>
      </c>
      <c r="F31" s="32">
        <v>99.8</v>
      </c>
      <c r="G31" s="32" t="s">
        <v>117</v>
      </c>
      <c r="H31" s="33">
        <f>POWER(10,(0.794358141*(LOG10(F31/174.393)*LOG10(F31/174.393))))</f>
        <v>1.1134587441622472</v>
      </c>
      <c r="I31" s="34">
        <v>100</v>
      </c>
      <c r="J31" s="35" t="s">
        <v>31</v>
      </c>
      <c r="K31" s="36">
        <v>107</v>
      </c>
      <c r="L31" s="34">
        <v>130</v>
      </c>
      <c r="M31" s="37">
        <v>135</v>
      </c>
      <c r="N31" s="37">
        <v>140</v>
      </c>
      <c r="O31" s="31">
        <f>MAX(I31:K31)</f>
        <v>107</v>
      </c>
      <c r="P31" s="31">
        <f>MAX(L31:N31)</f>
        <v>140</v>
      </c>
      <c r="Q31" s="36">
        <f>O31+P31</f>
        <v>247</v>
      </c>
      <c r="R31" s="38"/>
      <c r="S31" s="39">
        <f>Q31*H31</f>
        <v>275.0243098080751</v>
      </c>
    </row>
    <row r="32" spans="2:19" ht="12.75">
      <c r="B32" s="47"/>
      <c r="C32" s="44"/>
      <c r="D32" s="30"/>
      <c r="E32" s="31"/>
      <c r="F32" s="32"/>
      <c r="G32" s="32"/>
      <c r="H32" s="33"/>
      <c r="I32" s="41"/>
      <c r="J32" s="42"/>
      <c r="K32" s="43"/>
      <c r="L32" s="41"/>
      <c r="M32" s="42"/>
      <c r="N32" s="42"/>
      <c r="O32" s="31">
        <f>MAX(I32:K32)</f>
        <v>0</v>
      </c>
      <c r="P32" s="31">
        <f>MAX(L32:N32)</f>
        <v>0</v>
      </c>
      <c r="Q32" s="36">
        <f>O32+P32</f>
        <v>0</v>
      </c>
      <c r="R32" s="38"/>
      <c r="S32" s="39">
        <f>Q32*H32</f>
        <v>0</v>
      </c>
    </row>
    <row r="33" spans="2:19" ht="14.25">
      <c r="B33" s="47"/>
      <c r="C33" s="44" t="s">
        <v>122</v>
      </c>
      <c r="D33" s="30">
        <v>1984</v>
      </c>
      <c r="E33" s="31" t="s">
        <v>99</v>
      </c>
      <c r="F33" s="32">
        <v>118</v>
      </c>
      <c r="G33" s="32" t="s">
        <v>123</v>
      </c>
      <c r="H33" s="33">
        <f>POWER(10,(0.794358141*(LOG10(F33/174.393)*LOG10(F33/174.393))))</f>
        <v>1.05405123526493</v>
      </c>
      <c r="I33" s="34">
        <v>150</v>
      </c>
      <c r="J33" s="37">
        <v>155</v>
      </c>
      <c r="K33" s="40" t="s">
        <v>124</v>
      </c>
      <c r="L33" s="40" t="s">
        <v>125</v>
      </c>
      <c r="M33" s="37">
        <v>180</v>
      </c>
      <c r="N33" s="37">
        <v>187</v>
      </c>
      <c r="O33" s="31">
        <f>MAX(I33:K33)</f>
        <v>155</v>
      </c>
      <c r="P33" s="31">
        <f>MAX(L33:N33)</f>
        <v>187</v>
      </c>
      <c r="Q33" s="36">
        <f>O33+P33</f>
        <v>342</v>
      </c>
      <c r="R33" s="38"/>
      <c r="S33" s="39">
        <f>Q33*H33</f>
        <v>360.4855224606061</v>
      </c>
    </row>
    <row r="34" spans="2:19" ht="12.75">
      <c r="B34" s="47"/>
      <c r="C34" s="44" t="s">
        <v>126</v>
      </c>
      <c r="D34" s="30">
        <v>1992</v>
      </c>
      <c r="E34" s="31" t="s">
        <v>33</v>
      </c>
      <c r="F34" s="32">
        <v>106</v>
      </c>
      <c r="G34" s="32" t="s">
        <v>123</v>
      </c>
      <c r="H34" s="33">
        <f>POWER(10,(0.794358141*(LOG10(F34/174.393)*LOG10(F34/174.393))))</f>
        <v>1.089276667905723</v>
      </c>
      <c r="I34" s="40" t="s">
        <v>97</v>
      </c>
      <c r="J34" s="37">
        <v>110</v>
      </c>
      <c r="K34" s="40" t="s">
        <v>127</v>
      </c>
      <c r="L34" s="34">
        <v>127</v>
      </c>
      <c r="M34" s="37">
        <v>132</v>
      </c>
      <c r="N34" s="35" t="s">
        <v>128</v>
      </c>
      <c r="O34" s="31">
        <f>MAX(I34:K34)</f>
        <v>110</v>
      </c>
      <c r="P34" s="31">
        <f>MAX(L34:N34)</f>
        <v>132</v>
      </c>
      <c r="Q34" s="36">
        <f>O34+P34</f>
        <v>242</v>
      </c>
      <c r="R34" s="38"/>
      <c r="S34" s="39">
        <f>Q34*H34</f>
        <v>263.604953633185</v>
      </c>
    </row>
    <row r="35" spans="2:19" ht="12.75">
      <c r="B35" s="50"/>
      <c r="C35" s="44"/>
      <c r="D35" s="30"/>
      <c r="E35" s="31"/>
      <c r="F35" s="32"/>
      <c r="G35" s="32"/>
      <c r="H35" s="33"/>
      <c r="I35" s="41"/>
      <c r="J35" s="42"/>
      <c r="K35" s="43"/>
      <c r="L35" s="41"/>
      <c r="M35" s="42"/>
      <c r="N35" s="42"/>
      <c r="O35" s="31">
        <f>MAX(I35:K35)</f>
        <v>0</v>
      </c>
      <c r="P35" s="31">
        <f>MAX(L35:N35)</f>
        <v>0</v>
      </c>
      <c r="Q35" s="36">
        <f>O35+P35</f>
        <v>0</v>
      </c>
      <c r="R35" s="38"/>
      <c r="S35" s="39">
        <f>Q35*H35</f>
        <v>0</v>
      </c>
    </row>
    <row r="36" spans="2:19" ht="14.25" customHeight="1">
      <c r="B36" s="52"/>
      <c r="C36" s="12" t="s">
        <v>53</v>
      </c>
      <c r="D36" s="53" t="s">
        <v>54</v>
      </c>
      <c r="E36" s="53"/>
      <c r="F36" s="54"/>
      <c r="G36" s="54"/>
      <c r="H36" s="55"/>
      <c r="I36" s="52"/>
      <c r="J36" s="56"/>
      <c r="K36" s="53"/>
      <c r="L36" s="52"/>
      <c r="M36" s="56"/>
      <c r="N36" s="57" t="s">
        <v>55</v>
      </c>
      <c r="O36" s="57"/>
      <c r="P36" s="13" t="s">
        <v>88</v>
      </c>
      <c r="Q36" s="53"/>
      <c r="R36" s="53"/>
      <c r="S36" s="58"/>
    </row>
    <row r="37" spans="2:19" ht="14.25">
      <c r="B37" s="52"/>
      <c r="C37" s="12" t="s">
        <v>57</v>
      </c>
      <c r="D37" s="59" t="s">
        <v>58</v>
      </c>
      <c r="E37" s="59"/>
      <c r="F37" s="54"/>
      <c r="G37" s="54"/>
      <c r="H37" s="55"/>
      <c r="I37" s="52"/>
      <c r="J37" s="56"/>
      <c r="K37" s="53"/>
      <c r="L37" s="52"/>
      <c r="M37" s="56"/>
      <c r="N37" s="11"/>
      <c r="O37" s="12"/>
      <c r="P37" s="13" t="s">
        <v>56</v>
      </c>
      <c r="Q37" s="53"/>
      <c r="R37" s="53"/>
      <c r="S37" s="58"/>
    </row>
    <row r="38" spans="2:19" ht="14.25">
      <c r="B38" s="52"/>
      <c r="C38" s="12" t="s">
        <v>60</v>
      </c>
      <c r="D38" s="60"/>
      <c r="E38" s="60"/>
      <c r="F38" s="54"/>
      <c r="G38" s="54"/>
      <c r="H38" s="55"/>
      <c r="I38" s="52"/>
      <c r="J38" s="56"/>
      <c r="K38" s="53"/>
      <c r="L38" s="52"/>
      <c r="M38" s="56"/>
      <c r="N38" s="11"/>
      <c r="O38" s="12"/>
      <c r="P38" s="13" t="s">
        <v>113</v>
      </c>
      <c r="Q38" s="53"/>
      <c r="R38" s="53"/>
      <c r="S38" s="58"/>
    </row>
  </sheetData>
  <sheetProtection selectLockedCells="1" selectUnlockedCells="1"/>
  <mergeCells count="44">
    <mergeCell ref="I1:Q1"/>
    <mergeCell ref="I2:Q2"/>
    <mergeCell ref="A5:H5"/>
    <mergeCell ref="I5:N5"/>
    <mergeCell ref="O5:S5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L6:N6"/>
    <mergeCell ref="O6:O7"/>
    <mergeCell ref="P6:P7"/>
    <mergeCell ref="Q6:Q7"/>
    <mergeCell ref="R6:R7"/>
    <mergeCell ref="S6:S7"/>
    <mergeCell ref="D21:E21"/>
    <mergeCell ref="N21:O21"/>
    <mergeCell ref="D22:E22"/>
    <mergeCell ref="D23:E23"/>
    <mergeCell ref="I26:N26"/>
    <mergeCell ref="O26:S26"/>
    <mergeCell ref="B27:B28"/>
    <mergeCell ref="C27:C28"/>
    <mergeCell ref="D27:D28"/>
    <mergeCell ref="E27:E28"/>
    <mergeCell ref="F27:F28"/>
    <mergeCell ref="G27:G28"/>
    <mergeCell ref="H27:H28"/>
    <mergeCell ref="I27:K27"/>
    <mergeCell ref="L27:N27"/>
    <mergeCell ref="O27:O28"/>
    <mergeCell ref="P27:P28"/>
    <mergeCell ref="Q27:Q28"/>
    <mergeCell ref="R27:R28"/>
    <mergeCell ref="S27:S28"/>
    <mergeCell ref="D36:E36"/>
    <mergeCell ref="N36:O36"/>
    <mergeCell ref="D37:E37"/>
    <mergeCell ref="D38:E3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Lind</cp:lastModifiedBy>
  <dcterms:modified xsi:type="dcterms:W3CDTF">2014-09-21T08:49:26Z</dcterms:modified>
  <cp:category/>
  <cp:version/>
  <cp:contentType/>
  <cp:contentStatus/>
  <cp:revision>6</cp:revision>
</cp:coreProperties>
</file>